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codeName="ThisWorkbook" defaultThemeVersion="124226"/>
  <mc:AlternateContent xmlns:mc="http://schemas.openxmlformats.org/markup-compatibility/2006">
    <mc:Choice Requires="x15">
      <x15ac:absPath xmlns:x15ac="http://schemas.microsoft.com/office/spreadsheetml/2010/11/ac" url="C:\Users\Michael\Documents\ACC\GADSL\2019 Reference List\"/>
    </mc:Choice>
  </mc:AlternateContent>
  <xr:revisionPtr revIDLastSave="0" documentId="13_ncr:1_{9927B2EE-0581-4499-A75F-5E17A3B620BC}" xr6:coauthVersionLast="40" xr6:coauthVersionMax="40" xr10:uidLastSave="{00000000-0000-0000-0000-000000000000}"/>
  <bookViews>
    <workbookView xWindow="-108" yWindow="-108" windowWidth="23256" windowHeight="12576" tabRatio="891" xr2:uid="{00000000-000D-0000-FFFF-FFFF00000000}"/>
  </bookViews>
  <sheets>
    <sheet name="Start Page" sheetId="1" r:id="rId1"/>
    <sheet name="CAS RN Search Form" sheetId="4" r:id="rId2"/>
    <sheet name="Reference List " sheetId="2" r:id="rId3"/>
    <sheet name="Deletions" sheetId="3" r:id="rId4"/>
  </sheets>
  <definedNames>
    <definedName name="_xlnm._FilterDatabase" localSheetId="1" hidden="1">'CAS RN Search Form'!$BQ$50:$BQ$191</definedName>
    <definedName name="_xlnm._FilterDatabase" localSheetId="2" hidden="1">'Reference List '!$A$1:$IX$3455</definedName>
    <definedName name="OLE_LINK1" localSheetId="2">'Reference List '!$C$391</definedName>
    <definedName name="OLE_LINK4" localSheetId="2">'Reference List '!$G$3345</definedName>
    <definedName name="_xlnm.Print_Area" localSheetId="1">'CAS RN Search Form'!$A$1:$J$38</definedName>
    <definedName name="Text10" localSheetId="2">'Reference List '!$G$1508</definedName>
    <definedName name="Text2" localSheetId="2">'Reference List '!$C$2771</definedName>
    <definedName name="Text3" localSheetId="2">'Reference List '!$D$2771</definedName>
    <definedName name="Text6" localSheetId="2">'Reference List '!$C$2790</definedName>
    <definedName name="Text7" localSheetId="2">'Reference List '!#REF!</definedName>
    <definedName name="Z_837221DA_AD14_4384_8A40_22F5937064F0_.wvu.Cols" localSheetId="2" hidden="1">'Reference List '!$J:$K</definedName>
    <definedName name="Z_837221DA_AD14_4384_8A40_22F5937064F0_.wvu.FilterData" localSheetId="2" hidden="1">'Reference List '!$A$1:$M$3451</definedName>
    <definedName name="Z_837221DA_AD14_4384_8A40_22F5937064F0_.wvu.Rows" localSheetId="2" hidden="1">'Reference List '!#REF!,'Reference List '!$10:$21,'Reference List '!$23:$24,'Reference List '!$28:$31,'Reference List '!$38:$50,'Reference List '!$60:$210,'Reference List '!$216:$221,'Reference List '!$223:$229,'Reference List '!$360:$385,'Reference List '!$404:$442,'Reference List '!$452:$489,'Reference List '!$684:$706,'Reference List '!$713:$794,'Reference List '!$805:$809,'Reference List '!$811:$1745,'Reference List '!$831:$842,'Reference List '!#REF!,'Reference List '!$860:$917,'Reference List '!$923:$1361,'Reference List '!$1381:$1382,'Reference List '!#REF!,'Reference List '!$1514:$1519,'Reference List '!#REF!,'Reference List '!$1540:$1600,'Reference List '!$1602:$1682,'Reference List '!$1701:$1723,'Reference List '!$1731:$2151,'Reference List '!$2158:$2370,'Reference List '!$2380:$2380,'Reference List '!$2393:$2393,'Reference List '!$2397:$2704,'Reference List '!$2720:$2736,'Reference List '!$2746:$2746,'Reference List '!$2749:$2760,'Reference List '!$2779:$2804,'Reference List '!$2876:$2880,'Reference List '!$2882:$2894,'Reference List '!$2900:$2908,'Reference List '!#REF!,'Reference List '!$3080:$3105,'Reference List '!$3110:$3115,'Reference List '!$3117:$3171,'Reference List '!$3176:$3197,'Reference List '!$3207:$3224,'Reference List '!$3226:$3228,'Reference List '!$3230:$3230,'Reference List '!$3231:$3242,'Reference List '!$3270:$3312,'Reference List '!#REF!,'Reference List '!$3345:$3346,'Reference List '!$3350:$3430</definedName>
    <definedName name="Z_D9128810_F68F_4AE0_BA84_87BD67D80C7B_.wvu.FilterData" localSheetId="2" hidden="1">'Reference List '!$J$1:$M$3451</definedName>
    <definedName name="Z_D9128810_F68F_4AE0_BA84_87BD67D80C7B_.wvu.Rows" localSheetId="2" hidden="1">'Reference List '!#REF!,'Reference List '!$10:$21,'Reference List '!$23:$24,'Reference List '!$28:$34,'Reference List '!$38:$50,'Reference List '!$60:$214,'Reference List '!$216:$221,'Reference List '!$223:$229,'Reference List '!$360:$385,'Reference List '!$404:$442,'Reference List '!$452:$489,'Reference List '!$684:$706,'Reference List '!$713:$803,'Reference List '!$805:$809,'Reference List '!$811:$829,'Reference List '!$831:$858,'Reference List '!#REF!,'Reference List '!$861:$921,'Reference List '!$924:$1380,'Reference List '!$1382:$1384,'Reference List '!#REF!,'Reference List '!$1413:$1495,'Reference List '!$1499:$1502,'Reference List '!$1515:$1520,'Reference List '!$1523:$1531,'Reference List '!#REF!,'Reference List '!$1541:$1601,'Reference List '!$1603:$1699,'Reference List '!$1701:$1723,'Reference List '!$1731:$2156,'Reference List '!$2158:$2373,'Reference List '!$2380:$2383,'Reference List '!$2393:$2394,'Reference List '!$2397:$2717,'Reference List '!$2720:$2744,'Reference List '!$2746:$2746,'Reference List '!$2749:$2760,'Reference List '!$2766:$2774,'Reference List '!$2779:$2804,'Reference List '!$2876:$2880,'Reference List '!$2882:$2894,'Reference List '!$2900:$2908,'Reference List '!$2928:$2928,'Reference List '!$3055:$3069,'Reference List '!$3080:$3105,'Reference List '!$3110:$3115,'Reference List '!$3117:$3172,'Reference List '!$3176:$3197,'Reference List '!$3199:$3205,'Reference List '!$3207:$3224,'Reference List '!$3226:$3228,'Reference List '!$3230:$3230,'Reference List '!$3232:$3242,'Reference List '!$3263:$3268,'Reference List '!$3270:$3312,'Reference List '!$3332:$3334,'Reference List '!#REF!,'Reference List '!$3342:$3342,'Reference List '!$3345:$3346,'Reference List '!$3350:$3438</definedName>
  </definedNames>
  <calcPr calcId="191029"/>
  <customWorkbookViews>
    <customWorkbookView name="Peter Täubl - Persönliche Ansicht" guid="{925A05C0-56A1-4098-96AB-2447D5683ED1}" mergeInterval="0" personalView="1" maximized="1" windowWidth="1020" windowHeight="634" activeSheetId="1"/>
    <customWorkbookView name="A8220 - Persönliche Ansicht" guid="{EE9024D3-93FD-11D6-8328-00104B438D30}" mergeInterval="0" personalView="1" maximized="1" windowWidth="763" windowHeight="438" activeSheetId="1"/>
    <customWorkbookView name="A82M0 - Persönliche Ansicht" guid="{B2541E11-94C3-11D6-A0FD-0050DA3B1581}" mergeInterval="0" personalView="1" xWindow="5" yWindow="24" windowWidth="796" windowHeight="529" activeSheetId="1"/>
    <customWorkbookView name="aramonc - Personal View" guid="{D95BE812-325E-11D6-B83E-000000000000}" mergeInterval="0" personalView="1" xWindow="5" yWindow="24" windowWidth="1010" windowHeight="529" activeSheetId="1"/>
    <customWorkbookView name="werner - Persönliche Ansicht" guid="{A169F2E3-B82C-11D7-9533-000102DAAD8D}" mergeInterval="0" personalView="1" maximized="1" windowWidth="987" windowHeight="606" activeSheetId="1"/>
    <customWorkbookView name="sagelin - Persönliche Ansicht" guid="{1AEDF761-B8EA-11D7-B568-000102DAB842}" mergeInterval="0" personalView="1" maximized="1" windowWidth="1020" windowHeight="606" activeSheetId="1"/>
    <customWorkbookView name="Nelson Lazear - Personal View" guid="{837221DA-AD14-4384-8A40-22F5937064F0}" mergeInterval="0" personalView="1" maximized="1" windowWidth="1020" windowHeight="540" tabRatio="891" activeSheetId="2" showComments="commIndAndComment"/>
    <customWorkbookView name="Nelson - Personal View" guid="{D9128810-F68F-4AE0-BA84-87BD67D80C7B}" mergeInterval="0" personalView="1" xWindow="8" yWindow="49" windowWidth="1905" windowHeight="649" tabRatio="891" activeSheetId="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3247" i="2" l="1"/>
  <c r="B2382" i="2" l="1"/>
  <c r="B1526" i="2"/>
  <c r="B1524" i="2"/>
  <c r="B1386" i="2"/>
  <c r="N3245" i="2" l="1"/>
  <c r="N3248" i="2"/>
  <c r="BC21" i="4" l="1"/>
  <c r="BC20" i="4"/>
  <c r="BC18" i="4"/>
  <c r="BC16" i="4"/>
  <c r="BC13" i="4"/>
  <c r="BC11" i="4"/>
  <c r="BC8" i="4"/>
  <c r="BC6" i="4"/>
  <c r="BC4" i="4"/>
  <c r="BC2" i="4"/>
  <c r="N3455" i="2" l="1"/>
  <c r="N3454" i="2"/>
  <c r="N3453" i="2"/>
  <c r="N3452" i="2"/>
  <c r="N3451" i="2"/>
  <c r="N3450" i="2"/>
  <c r="N3449" i="2"/>
  <c r="N3448" i="2"/>
  <c r="N3447" i="2"/>
  <c r="N3446" i="2"/>
  <c r="N3445" i="2"/>
  <c r="N3444" i="2"/>
  <c r="N3443" i="2"/>
  <c r="N3442" i="2"/>
  <c r="N3441" i="2"/>
  <c r="N3440" i="2"/>
  <c r="N3439" i="2"/>
  <c r="N3438" i="2"/>
  <c r="N3437" i="2"/>
  <c r="N3436" i="2"/>
  <c r="N3435" i="2"/>
  <c r="N3434" i="2"/>
  <c r="N3433" i="2"/>
  <c r="N3432" i="2"/>
  <c r="N3431" i="2"/>
  <c r="N3430" i="2"/>
  <c r="N3429" i="2"/>
  <c r="N3428" i="2"/>
  <c r="N3427" i="2"/>
  <c r="N3426" i="2"/>
  <c r="N3425" i="2"/>
  <c r="N3424" i="2"/>
  <c r="N3423" i="2"/>
  <c r="N3422" i="2"/>
  <c r="N3421" i="2"/>
  <c r="N3420" i="2"/>
  <c r="N3419" i="2"/>
  <c r="N3418" i="2"/>
  <c r="N3417" i="2"/>
  <c r="N3416" i="2"/>
  <c r="N3415" i="2"/>
  <c r="N3414" i="2"/>
  <c r="N3413" i="2"/>
  <c r="N3412" i="2"/>
  <c r="N3411" i="2"/>
  <c r="N3410" i="2"/>
  <c r="N3409" i="2"/>
  <c r="N3408" i="2"/>
  <c r="N3407" i="2"/>
  <c r="N3406" i="2"/>
  <c r="N3405" i="2"/>
  <c r="N3404" i="2"/>
  <c r="N3403" i="2"/>
  <c r="N3402" i="2"/>
  <c r="N3401" i="2"/>
  <c r="N3400" i="2"/>
  <c r="N3399" i="2"/>
  <c r="N3398" i="2"/>
  <c r="N3397" i="2"/>
  <c r="N3396" i="2"/>
  <c r="N3395" i="2"/>
  <c r="N3394" i="2"/>
  <c r="N3393" i="2"/>
  <c r="N3392" i="2"/>
  <c r="N3391" i="2"/>
  <c r="N3390" i="2"/>
  <c r="N3389" i="2"/>
  <c r="N3388" i="2"/>
  <c r="N3387" i="2"/>
  <c r="N3386" i="2"/>
  <c r="N3385" i="2"/>
  <c r="N3384" i="2"/>
  <c r="N3383" i="2"/>
  <c r="N3382" i="2"/>
  <c r="N3381" i="2"/>
  <c r="N3380" i="2"/>
  <c r="N3379" i="2"/>
  <c r="N3378" i="2"/>
  <c r="N3377" i="2"/>
  <c r="N3376" i="2"/>
  <c r="N3375" i="2"/>
  <c r="N3374" i="2"/>
  <c r="N3373" i="2"/>
  <c r="N3372" i="2"/>
  <c r="N3371" i="2"/>
  <c r="N3370" i="2"/>
  <c r="N3369" i="2"/>
  <c r="N3368" i="2"/>
  <c r="N3367" i="2"/>
  <c r="N3366" i="2"/>
  <c r="N3365" i="2"/>
  <c r="N3364" i="2"/>
  <c r="N3363" i="2"/>
  <c r="N3362" i="2"/>
  <c r="N3361" i="2"/>
  <c r="N3360" i="2"/>
  <c r="N3359" i="2"/>
  <c r="N3358" i="2"/>
  <c r="N3357" i="2"/>
  <c r="N3356" i="2"/>
  <c r="N3355" i="2"/>
  <c r="N3354" i="2"/>
  <c r="N3353" i="2"/>
  <c r="N3352" i="2"/>
  <c r="N3351" i="2"/>
  <c r="N3350" i="2"/>
  <c r="N3349" i="2"/>
  <c r="N3348" i="2"/>
  <c r="N3347" i="2"/>
  <c r="N3346" i="2"/>
  <c r="N3345" i="2"/>
  <c r="N3344" i="2"/>
  <c r="N3343" i="2"/>
  <c r="N3342" i="2"/>
  <c r="N3341" i="2"/>
  <c r="N3340" i="2"/>
  <c r="N3339" i="2"/>
  <c r="N3338" i="2"/>
  <c r="N3337" i="2"/>
  <c r="N3336" i="2"/>
  <c r="N3335" i="2"/>
  <c r="N3334" i="2"/>
  <c r="N3333" i="2"/>
  <c r="N3332" i="2"/>
  <c r="N3331" i="2"/>
  <c r="N3330" i="2"/>
  <c r="N3329" i="2"/>
  <c r="N3328" i="2"/>
  <c r="N3327" i="2"/>
  <c r="N3326" i="2"/>
  <c r="N3325" i="2"/>
  <c r="N3324" i="2"/>
  <c r="N3323" i="2"/>
  <c r="N3322" i="2"/>
  <c r="N3321" i="2"/>
  <c r="N3320" i="2"/>
  <c r="N3319" i="2"/>
  <c r="N3318" i="2"/>
  <c r="N3317" i="2"/>
  <c r="N3316" i="2"/>
  <c r="N3315" i="2"/>
  <c r="N3314" i="2"/>
  <c r="N3313" i="2"/>
  <c r="N3312" i="2"/>
  <c r="N3311" i="2"/>
  <c r="N3310" i="2"/>
  <c r="N3309" i="2"/>
  <c r="N3308" i="2"/>
  <c r="N3307" i="2"/>
  <c r="N3306" i="2"/>
  <c r="N3305" i="2"/>
  <c r="N3304" i="2"/>
  <c r="N3303" i="2"/>
  <c r="N3302" i="2"/>
  <c r="N3301" i="2"/>
  <c r="N3300" i="2"/>
  <c r="N3299" i="2"/>
  <c r="N3298" i="2"/>
  <c r="N3297" i="2"/>
  <c r="N3296" i="2"/>
  <c r="N3295" i="2"/>
  <c r="N3294" i="2"/>
  <c r="N3293" i="2"/>
  <c r="N3292" i="2"/>
  <c r="N3291" i="2"/>
  <c r="N3290" i="2"/>
  <c r="N3289" i="2"/>
  <c r="N3288" i="2"/>
  <c r="N3287" i="2"/>
  <c r="N3286" i="2"/>
  <c r="N3285" i="2"/>
  <c r="N3284" i="2"/>
  <c r="N3283" i="2"/>
  <c r="N3282" i="2"/>
  <c r="N3281" i="2"/>
  <c r="N3280" i="2"/>
  <c r="N3279" i="2"/>
  <c r="N3278" i="2"/>
  <c r="N3277" i="2"/>
  <c r="N3276" i="2"/>
  <c r="N3275" i="2"/>
  <c r="N3274" i="2"/>
  <c r="N3273" i="2"/>
  <c r="N3272" i="2"/>
  <c r="N3271" i="2"/>
  <c r="N3270" i="2"/>
  <c r="N3269" i="2"/>
  <c r="N3268" i="2"/>
  <c r="N3267" i="2"/>
  <c r="N3266" i="2"/>
  <c r="N3265" i="2"/>
  <c r="N3264" i="2"/>
  <c r="N3263" i="2"/>
  <c r="N3262" i="2"/>
  <c r="N3261" i="2"/>
  <c r="N3260" i="2"/>
  <c r="N3259" i="2"/>
  <c r="N3258" i="2"/>
  <c r="N3257" i="2"/>
  <c r="N3256" i="2"/>
  <c r="N3255" i="2"/>
  <c r="N3254" i="2"/>
  <c r="N3253" i="2"/>
  <c r="N3252" i="2"/>
  <c r="N3251" i="2"/>
  <c r="N3250" i="2"/>
  <c r="N3249" i="2"/>
  <c r="N3246" i="2"/>
  <c r="N3244" i="2"/>
  <c r="N3243" i="2"/>
  <c r="N3242" i="2"/>
  <c r="N3241" i="2"/>
  <c r="N3240" i="2"/>
  <c r="N3239" i="2"/>
  <c r="N3238" i="2"/>
  <c r="N3237" i="2"/>
  <c r="N3236" i="2"/>
  <c r="N3235" i="2"/>
  <c r="N3234" i="2"/>
  <c r="N3233" i="2"/>
  <c r="N3232" i="2"/>
  <c r="N3231" i="2"/>
  <c r="N3230" i="2"/>
  <c r="N3229" i="2"/>
  <c r="N3228" i="2"/>
  <c r="N3227" i="2"/>
  <c r="N3226" i="2"/>
  <c r="N3225" i="2"/>
  <c r="N3224" i="2"/>
  <c r="N3223" i="2"/>
  <c r="N3222" i="2"/>
  <c r="N3221" i="2"/>
  <c r="N3220" i="2"/>
  <c r="N3219" i="2"/>
  <c r="N3218" i="2"/>
  <c r="N3217" i="2"/>
  <c r="N3216" i="2"/>
  <c r="N3215" i="2"/>
  <c r="N3214" i="2"/>
  <c r="N3213" i="2"/>
  <c r="N3212" i="2"/>
  <c r="N3211" i="2"/>
  <c r="N3210" i="2"/>
  <c r="N3209" i="2"/>
  <c r="N3208" i="2"/>
  <c r="N3207" i="2"/>
  <c r="N3206" i="2"/>
  <c r="N3205" i="2"/>
  <c r="N3204" i="2"/>
  <c r="N3203" i="2"/>
  <c r="N3202" i="2"/>
  <c r="N3201" i="2"/>
  <c r="N3200" i="2"/>
  <c r="N3199" i="2"/>
  <c r="N3198" i="2"/>
  <c r="N3197" i="2"/>
  <c r="N3196" i="2"/>
  <c r="N3195" i="2"/>
  <c r="N3194" i="2"/>
  <c r="N3193" i="2"/>
  <c r="N3192" i="2"/>
  <c r="N3191" i="2"/>
  <c r="N3190" i="2"/>
  <c r="N3189" i="2"/>
  <c r="N3188" i="2"/>
  <c r="N3187" i="2"/>
  <c r="N3186" i="2"/>
  <c r="N3185" i="2"/>
  <c r="N3184" i="2"/>
  <c r="N3183" i="2"/>
  <c r="N3182" i="2"/>
  <c r="N3181" i="2"/>
  <c r="N3180" i="2"/>
  <c r="N3179" i="2"/>
  <c r="N3178" i="2"/>
  <c r="N3177" i="2"/>
  <c r="N3176" i="2"/>
  <c r="N3175" i="2"/>
  <c r="N3174" i="2"/>
  <c r="N3173" i="2"/>
  <c r="N3172" i="2"/>
  <c r="N3171" i="2"/>
  <c r="N3170" i="2"/>
  <c r="N3169" i="2"/>
  <c r="N3168" i="2"/>
  <c r="N3167" i="2"/>
  <c r="N3166" i="2"/>
  <c r="N3165" i="2"/>
  <c r="N3164" i="2"/>
  <c r="N3163" i="2"/>
  <c r="N3162" i="2"/>
  <c r="N3161" i="2"/>
  <c r="N3160" i="2"/>
  <c r="N3159" i="2"/>
  <c r="N3158" i="2"/>
  <c r="N3157" i="2"/>
  <c r="N3156" i="2"/>
  <c r="N3155" i="2"/>
  <c r="N3154" i="2"/>
  <c r="N3153" i="2"/>
  <c r="N3152" i="2"/>
  <c r="N3151" i="2"/>
  <c r="N3150" i="2"/>
  <c r="N3149" i="2"/>
  <c r="N3148" i="2"/>
  <c r="N3147" i="2"/>
  <c r="N3146" i="2"/>
  <c r="N3145" i="2"/>
  <c r="N3144" i="2"/>
  <c r="N3143" i="2"/>
  <c r="N3142" i="2"/>
  <c r="N3141" i="2"/>
  <c r="N3140" i="2"/>
  <c r="N3139" i="2"/>
  <c r="N3138" i="2"/>
  <c r="N3137" i="2"/>
  <c r="N3136" i="2"/>
  <c r="N3135" i="2"/>
  <c r="N3134" i="2"/>
  <c r="N3133" i="2"/>
  <c r="N3132" i="2"/>
  <c r="N3131" i="2"/>
  <c r="N3130" i="2"/>
  <c r="N3129" i="2"/>
  <c r="N3128" i="2"/>
  <c r="N3127" i="2"/>
  <c r="N3126" i="2"/>
  <c r="N3125" i="2"/>
  <c r="N3124" i="2"/>
  <c r="N3123" i="2"/>
  <c r="N3122" i="2"/>
  <c r="N3121" i="2"/>
  <c r="N3120" i="2"/>
  <c r="N3119" i="2"/>
  <c r="N3118" i="2"/>
  <c r="N3117" i="2"/>
  <c r="N3116" i="2"/>
  <c r="N3115" i="2"/>
  <c r="N3114" i="2"/>
  <c r="N3113" i="2"/>
  <c r="N3112" i="2"/>
  <c r="N3111" i="2"/>
  <c r="N3110" i="2"/>
  <c r="N3109" i="2"/>
  <c r="N3108" i="2"/>
  <c r="N3107" i="2"/>
  <c r="N3106" i="2"/>
  <c r="N3105" i="2"/>
  <c r="N3104" i="2"/>
  <c r="N3103" i="2"/>
  <c r="N3102" i="2"/>
  <c r="N3101" i="2"/>
  <c r="N3100" i="2"/>
  <c r="N3099" i="2"/>
  <c r="N3098" i="2"/>
  <c r="N3097" i="2"/>
  <c r="N3096" i="2"/>
  <c r="N3095" i="2"/>
  <c r="N3094" i="2"/>
  <c r="N3093" i="2"/>
  <c r="N3092" i="2"/>
  <c r="N3091" i="2"/>
  <c r="N3090" i="2"/>
  <c r="N3089" i="2"/>
  <c r="N3088" i="2"/>
  <c r="N3087" i="2"/>
  <c r="N3086" i="2"/>
  <c r="N3085" i="2"/>
  <c r="N3084" i="2"/>
  <c r="N3083" i="2"/>
  <c r="N3082" i="2"/>
  <c r="N3081" i="2"/>
  <c r="N3080" i="2"/>
  <c r="N3079" i="2"/>
  <c r="N3078" i="2"/>
  <c r="N3077" i="2"/>
  <c r="N3076" i="2"/>
  <c r="N3075" i="2"/>
  <c r="N3074" i="2"/>
  <c r="N3073" i="2"/>
  <c r="N3072" i="2"/>
  <c r="N3071" i="2"/>
  <c r="N3070" i="2"/>
  <c r="N3069" i="2"/>
  <c r="N3068" i="2"/>
  <c r="N3067" i="2"/>
  <c r="N3066" i="2"/>
  <c r="N3065" i="2"/>
  <c r="N3064" i="2"/>
  <c r="N3063" i="2"/>
  <c r="N3062" i="2"/>
  <c r="N3061" i="2"/>
  <c r="N3060" i="2"/>
  <c r="N3059" i="2"/>
  <c r="N3058" i="2"/>
  <c r="N3057" i="2"/>
  <c r="N3056" i="2"/>
  <c r="N3055" i="2"/>
  <c r="N3054" i="2"/>
  <c r="N3053" i="2"/>
  <c r="N3052" i="2"/>
  <c r="N3051" i="2"/>
  <c r="N3050" i="2"/>
  <c r="N3049" i="2"/>
  <c r="N3048" i="2"/>
  <c r="N3047" i="2"/>
  <c r="N3046" i="2"/>
  <c r="N3045" i="2"/>
  <c r="N3044" i="2"/>
  <c r="N3043" i="2"/>
  <c r="N3042" i="2"/>
  <c r="N3041" i="2"/>
  <c r="N3040" i="2"/>
  <c r="N3039" i="2"/>
  <c r="N3038" i="2"/>
  <c r="N3037" i="2"/>
  <c r="N3036" i="2"/>
  <c r="N3035" i="2"/>
  <c r="N3034" i="2"/>
  <c r="N3033" i="2"/>
  <c r="N3032" i="2"/>
  <c r="N3031" i="2"/>
  <c r="N3030" i="2"/>
  <c r="N3029" i="2"/>
  <c r="N3028" i="2"/>
  <c r="N3027" i="2"/>
  <c r="N3026" i="2"/>
  <c r="N3025" i="2"/>
  <c r="N3024" i="2"/>
  <c r="N3023" i="2"/>
  <c r="N3022" i="2"/>
  <c r="N3021" i="2"/>
  <c r="N3020" i="2"/>
  <c r="N3019" i="2"/>
  <c r="N3018" i="2"/>
  <c r="N3017" i="2"/>
  <c r="N3016" i="2"/>
  <c r="N3015" i="2"/>
  <c r="N3014" i="2"/>
  <c r="N3013" i="2"/>
  <c r="N3012" i="2"/>
  <c r="N3011" i="2"/>
  <c r="N3010" i="2"/>
  <c r="N3009" i="2"/>
  <c r="N3008" i="2"/>
  <c r="N3007" i="2"/>
  <c r="N3006" i="2"/>
  <c r="N3005" i="2"/>
  <c r="N3004" i="2"/>
  <c r="N3003" i="2"/>
  <c r="N3002" i="2"/>
  <c r="N3001" i="2"/>
  <c r="N3000" i="2"/>
  <c r="N2999" i="2"/>
  <c r="N2998" i="2"/>
  <c r="N2997" i="2"/>
  <c r="N2996" i="2"/>
  <c r="N2995" i="2"/>
  <c r="N2994" i="2"/>
  <c r="N2993" i="2"/>
  <c r="N2992" i="2"/>
  <c r="N2991" i="2"/>
  <c r="N2990" i="2"/>
  <c r="N2989" i="2"/>
  <c r="N2988" i="2"/>
  <c r="N2987" i="2"/>
  <c r="N2986" i="2"/>
  <c r="N2985" i="2"/>
  <c r="N2984" i="2"/>
  <c r="N2983" i="2"/>
  <c r="N2982" i="2"/>
  <c r="N2981" i="2"/>
  <c r="N2980" i="2"/>
  <c r="N2979" i="2"/>
  <c r="N2978" i="2"/>
  <c r="N2977" i="2"/>
  <c r="N2976" i="2"/>
  <c r="N2975" i="2"/>
  <c r="N2974" i="2"/>
  <c r="N2973" i="2"/>
  <c r="N2972" i="2"/>
  <c r="N2971" i="2"/>
  <c r="N2970" i="2"/>
  <c r="N2969" i="2"/>
  <c r="N2968" i="2"/>
  <c r="N2967" i="2"/>
  <c r="N2966" i="2"/>
  <c r="N2965" i="2"/>
  <c r="N2964" i="2"/>
  <c r="N2963" i="2"/>
  <c r="N2962" i="2"/>
  <c r="N2961" i="2"/>
  <c r="N2960" i="2"/>
  <c r="N2959" i="2"/>
  <c r="N2958" i="2"/>
  <c r="N2957" i="2"/>
  <c r="N2956" i="2"/>
  <c r="N2955" i="2"/>
  <c r="N2954" i="2"/>
  <c r="N2953" i="2"/>
  <c r="N2952" i="2"/>
  <c r="N2951" i="2"/>
  <c r="N2950" i="2"/>
  <c r="N2949" i="2"/>
  <c r="N2948" i="2"/>
  <c r="N2947" i="2"/>
  <c r="N2946" i="2"/>
  <c r="N2945" i="2"/>
  <c r="N2944" i="2"/>
  <c r="N2943" i="2"/>
  <c r="N2942" i="2"/>
  <c r="N2941" i="2"/>
  <c r="N2940" i="2"/>
  <c r="N2939" i="2"/>
  <c r="N2938" i="2"/>
  <c r="N2937" i="2"/>
  <c r="N2936" i="2"/>
  <c r="N2935" i="2"/>
  <c r="N2934" i="2"/>
  <c r="N2933" i="2"/>
  <c r="N2932" i="2"/>
  <c r="N2931" i="2"/>
  <c r="N2930" i="2"/>
  <c r="N2929" i="2"/>
  <c r="N2928" i="2"/>
  <c r="N2927" i="2"/>
  <c r="N2926" i="2"/>
  <c r="N2925" i="2"/>
  <c r="N2924" i="2"/>
  <c r="N2923" i="2"/>
  <c r="N2922" i="2"/>
  <c r="N2921" i="2"/>
  <c r="N2920" i="2"/>
  <c r="N2919" i="2"/>
  <c r="N2918" i="2"/>
  <c r="N2917" i="2"/>
  <c r="N2916" i="2"/>
  <c r="N2915" i="2"/>
  <c r="N2914" i="2"/>
  <c r="N2913" i="2"/>
  <c r="N2912" i="2"/>
  <c r="N2911" i="2"/>
  <c r="N2910" i="2"/>
  <c r="N2909" i="2"/>
  <c r="N2908" i="2"/>
  <c r="N2907" i="2"/>
  <c r="N2906" i="2"/>
  <c r="N2905" i="2"/>
  <c r="N2904" i="2"/>
  <c r="N2903" i="2"/>
  <c r="N2902" i="2"/>
  <c r="N2901" i="2"/>
  <c r="N2900" i="2"/>
  <c r="N2899" i="2"/>
  <c r="N2898" i="2"/>
  <c r="N2897" i="2"/>
  <c r="N2896" i="2"/>
  <c r="N2895" i="2"/>
  <c r="N2894" i="2"/>
  <c r="N2893" i="2"/>
  <c r="N2892" i="2"/>
  <c r="N2891" i="2"/>
  <c r="N2890" i="2"/>
  <c r="N2889" i="2"/>
  <c r="N2888" i="2"/>
  <c r="N2887" i="2"/>
  <c r="N2886" i="2"/>
  <c r="N2885" i="2"/>
  <c r="N2884" i="2"/>
  <c r="N2883" i="2"/>
  <c r="N2882" i="2"/>
  <c r="N2881" i="2"/>
  <c r="N2880" i="2"/>
  <c r="N2879" i="2"/>
  <c r="N2878" i="2"/>
  <c r="N2877" i="2"/>
  <c r="N2876" i="2"/>
  <c r="N2875" i="2"/>
  <c r="N2874" i="2"/>
  <c r="N2873" i="2"/>
  <c r="N2872" i="2"/>
  <c r="N2871" i="2"/>
  <c r="N2870" i="2"/>
  <c r="N2869" i="2"/>
  <c r="N2868" i="2"/>
  <c r="N2867" i="2"/>
  <c r="N2866" i="2"/>
  <c r="N2865" i="2"/>
  <c r="N2864" i="2"/>
  <c r="N2863" i="2"/>
  <c r="N2862" i="2"/>
  <c r="N2861" i="2"/>
  <c r="N2860" i="2"/>
  <c r="N2859" i="2"/>
  <c r="N2858" i="2"/>
  <c r="N2857" i="2"/>
  <c r="N2856" i="2"/>
  <c r="N2855" i="2"/>
  <c r="N2854" i="2"/>
  <c r="N2853" i="2"/>
  <c r="N2852" i="2"/>
  <c r="N2851" i="2"/>
  <c r="N2850" i="2"/>
  <c r="N2849" i="2"/>
  <c r="N2848" i="2"/>
  <c r="N2847" i="2"/>
  <c r="N2846" i="2"/>
  <c r="N2845" i="2"/>
  <c r="N2844" i="2"/>
  <c r="N2843" i="2"/>
  <c r="N2842" i="2"/>
  <c r="N2841" i="2"/>
  <c r="N2840" i="2"/>
  <c r="N2839" i="2"/>
  <c r="N2838" i="2"/>
  <c r="N2837" i="2"/>
  <c r="N2836" i="2"/>
  <c r="N2835" i="2"/>
  <c r="N2834" i="2"/>
  <c r="N2833" i="2"/>
  <c r="N2832" i="2"/>
  <c r="N2831" i="2"/>
  <c r="N2830" i="2"/>
  <c r="N2829" i="2"/>
  <c r="N2828" i="2"/>
  <c r="N2827" i="2"/>
  <c r="N2826" i="2"/>
  <c r="N2825" i="2"/>
  <c r="N2824" i="2"/>
  <c r="N2823" i="2"/>
  <c r="N2822" i="2"/>
  <c r="N2821" i="2"/>
  <c r="N2820" i="2"/>
  <c r="N2819" i="2"/>
  <c r="N2818" i="2"/>
  <c r="N2817" i="2"/>
  <c r="N2816" i="2"/>
  <c r="N2815" i="2"/>
  <c r="N2814" i="2"/>
  <c r="N2813" i="2"/>
  <c r="N2812" i="2"/>
  <c r="N2811" i="2"/>
  <c r="N2810" i="2"/>
  <c r="N2809" i="2"/>
  <c r="N2808" i="2"/>
  <c r="N2807" i="2"/>
  <c r="N2806" i="2"/>
  <c r="N2805" i="2"/>
  <c r="N2804" i="2"/>
  <c r="N2803" i="2"/>
  <c r="N2802" i="2"/>
  <c r="N2801" i="2"/>
  <c r="N2800" i="2"/>
  <c r="N2799" i="2"/>
  <c r="N2798" i="2"/>
  <c r="N2797" i="2"/>
  <c r="N2796" i="2"/>
  <c r="N2795" i="2"/>
  <c r="N2794" i="2"/>
  <c r="N2793" i="2"/>
  <c r="N2792" i="2"/>
  <c r="N2791" i="2"/>
  <c r="N2790" i="2"/>
  <c r="N2789" i="2"/>
  <c r="N2788" i="2"/>
  <c r="N2787" i="2"/>
  <c r="N2786" i="2"/>
  <c r="N2785" i="2"/>
  <c r="N2784" i="2"/>
  <c r="N2783" i="2"/>
  <c r="N2782" i="2"/>
  <c r="N2781" i="2"/>
  <c r="N2780" i="2"/>
  <c r="N2779" i="2"/>
  <c r="N2778" i="2"/>
  <c r="N2777" i="2"/>
  <c r="N2776" i="2"/>
  <c r="N2775" i="2"/>
  <c r="N2774" i="2"/>
  <c r="N2773" i="2"/>
  <c r="N2772" i="2"/>
  <c r="N2771" i="2"/>
  <c r="N2770" i="2"/>
  <c r="N2769" i="2"/>
  <c r="N2768" i="2"/>
  <c r="N2767" i="2"/>
  <c r="N2766" i="2"/>
  <c r="N2765" i="2"/>
  <c r="N2764" i="2"/>
  <c r="N2763" i="2"/>
  <c r="N2762" i="2"/>
  <c r="N2761" i="2"/>
  <c r="N2760" i="2"/>
  <c r="N2759" i="2"/>
  <c r="N2758" i="2"/>
  <c r="N2757" i="2"/>
  <c r="N2756" i="2"/>
  <c r="N2755" i="2"/>
  <c r="N2754" i="2"/>
  <c r="N2753" i="2"/>
  <c r="N2752" i="2"/>
  <c r="N2751" i="2"/>
  <c r="N2750" i="2"/>
  <c r="N2749" i="2"/>
  <c r="N2748" i="2"/>
  <c r="N2747" i="2"/>
  <c r="N2746" i="2"/>
  <c r="N2745" i="2"/>
  <c r="N2744" i="2"/>
  <c r="N2743" i="2"/>
  <c r="N2742" i="2"/>
  <c r="N2741" i="2"/>
  <c r="N2740" i="2"/>
  <c r="N2739" i="2"/>
  <c r="N2738" i="2"/>
  <c r="N2737" i="2"/>
  <c r="N2736" i="2"/>
  <c r="N2735" i="2"/>
  <c r="N2734" i="2"/>
  <c r="N2733" i="2"/>
  <c r="N2732" i="2"/>
  <c r="N2731" i="2"/>
  <c r="N2730" i="2"/>
  <c r="N2729" i="2"/>
  <c r="N2728" i="2"/>
  <c r="N2727" i="2"/>
  <c r="N2726" i="2"/>
  <c r="N2725" i="2"/>
  <c r="N2724" i="2"/>
  <c r="N2723" i="2"/>
  <c r="N2722" i="2"/>
  <c r="N2721" i="2"/>
  <c r="N2720" i="2"/>
  <c r="N2719" i="2"/>
  <c r="N2718" i="2"/>
  <c r="N2717" i="2"/>
  <c r="N2716" i="2"/>
  <c r="N2715" i="2"/>
  <c r="N2714" i="2"/>
  <c r="N2713" i="2"/>
  <c r="N2712" i="2"/>
  <c r="N2711" i="2"/>
  <c r="N2710" i="2"/>
  <c r="N2709" i="2"/>
  <c r="N2708" i="2"/>
  <c r="N2707" i="2"/>
  <c r="N2706" i="2"/>
  <c r="N2705" i="2"/>
  <c r="N2704" i="2"/>
  <c r="N2703" i="2"/>
  <c r="N2702" i="2"/>
  <c r="N2701" i="2"/>
  <c r="N2700" i="2"/>
  <c r="N2699" i="2"/>
  <c r="N2698" i="2"/>
  <c r="N2697" i="2"/>
  <c r="N2696" i="2"/>
  <c r="N2695" i="2"/>
  <c r="N2694" i="2"/>
  <c r="N2693" i="2"/>
  <c r="N2692" i="2"/>
  <c r="N2691" i="2"/>
  <c r="N2690" i="2"/>
  <c r="N2689" i="2"/>
  <c r="N2688" i="2"/>
  <c r="N2687" i="2"/>
  <c r="N2686" i="2"/>
  <c r="N2685" i="2"/>
  <c r="N2684" i="2"/>
  <c r="N2683" i="2"/>
  <c r="N2682" i="2"/>
  <c r="N2681" i="2"/>
  <c r="N2680" i="2"/>
  <c r="N2679" i="2"/>
  <c r="N2678" i="2"/>
  <c r="N2677" i="2"/>
  <c r="N2676" i="2"/>
  <c r="N2675" i="2"/>
  <c r="N2674" i="2"/>
  <c r="N2673" i="2"/>
  <c r="N2672" i="2"/>
  <c r="N2671" i="2"/>
  <c r="N2670" i="2"/>
  <c r="N2669" i="2"/>
  <c r="N2668" i="2"/>
  <c r="N2667" i="2"/>
  <c r="N2666" i="2"/>
  <c r="N2665" i="2"/>
  <c r="N2664" i="2"/>
  <c r="N2663" i="2"/>
  <c r="N2662" i="2"/>
  <c r="N2661" i="2"/>
  <c r="N2660" i="2"/>
  <c r="N2659" i="2"/>
  <c r="N2658" i="2"/>
  <c r="N2657" i="2"/>
  <c r="N2656" i="2"/>
  <c r="N2655" i="2"/>
  <c r="N2654" i="2"/>
  <c r="N2653" i="2"/>
  <c r="N2652" i="2"/>
  <c r="N2651" i="2"/>
  <c r="N2650" i="2"/>
  <c r="N2649" i="2"/>
  <c r="N2648" i="2"/>
  <c r="N2647" i="2"/>
  <c r="N2646" i="2"/>
  <c r="N2645" i="2"/>
  <c r="N2644" i="2"/>
  <c r="N2643" i="2"/>
  <c r="N2642" i="2"/>
  <c r="N2641" i="2"/>
  <c r="N2640" i="2"/>
  <c r="N2639" i="2"/>
  <c r="N2638" i="2"/>
  <c r="N2637" i="2"/>
  <c r="N2636" i="2"/>
  <c r="N2635" i="2"/>
  <c r="N2634" i="2"/>
  <c r="N2633" i="2"/>
  <c r="N2632" i="2"/>
  <c r="N2631" i="2"/>
  <c r="N2630" i="2"/>
  <c r="N2629" i="2"/>
  <c r="N2628" i="2"/>
  <c r="N2627" i="2"/>
  <c r="N2626" i="2"/>
  <c r="N2625" i="2"/>
  <c r="N2624" i="2"/>
  <c r="N2623" i="2"/>
  <c r="N2622" i="2"/>
  <c r="N2621" i="2"/>
  <c r="N2620" i="2"/>
  <c r="N2619" i="2"/>
  <c r="N2618" i="2"/>
  <c r="N2617" i="2"/>
  <c r="N2616" i="2"/>
  <c r="N2615" i="2"/>
  <c r="N2614" i="2"/>
  <c r="N2613" i="2"/>
  <c r="N2612" i="2"/>
  <c r="N2611" i="2"/>
  <c r="N2610" i="2"/>
  <c r="N2609" i="2"/>
  <c r="N2608" i="2"/>
  <c r="N2607" i="2"/>
  <c r="N2606" i="2"/>
  <c r="N2605" i="2"/>
  <c r="N2604" i="2"/>
  <c r="N2603" i="2"/>
  <c r="N2602" i="2"/>
  <c r="N2601" i="2"/>
  <c r="N2600" i="2"/>
  <c r="N2599" i="2"/>
  <c r="N2598" i="2"/>
  <c r="N2597" i="2"/>
  <c r="N2596" i="2"/>
  <c r="N2595" i="2"/>
  <c r="N2594" i="2"/>
  <c r="N2593" i="2"/>
  <c r="N2592" i="2"/>
  <c r="N2591" i="2"/>
  <c r="N2590" i="2"/>
  <c r="N2589" i="2"/>
  <c r="N2588" i="2"/>
  <c r="N2587" i="2"/>
  <c r="N2586" i="2"/>
  <c r="N2585" i="2"/>
  <c r="N2584" i="2"/>
  <c r="N2583" i="2"/>
  <c r="N2582" i="2"/>
  <c r="N2581" i="2"/>
  <c r="N2580" i="2"/>
  <c r="N2579" i="2"/>
  <c r="N2578" i="2"/>
  <c r="N2577" i="2"/>
  <c r="N2576" i="2"/>
  <c r="N2575" i="2"/>
  <c r="N2574" i="2"/>
  <c r="N2573" i="2"/>
  <c r="N2572" i="2"/>
  <c r="N2571" i="2"/>
  <c r="N2570" i="2"/>
  <c r="N2569" i="2"/>
  <c r="N2568" i="2"/>
  <c r="N2567" i="2"/>
  <c r="N2566" i="2"/>
  <c r="N2565" i="2"/>
  <c r="N2564" i="2"/>
  <c r="N2563" i="2"/>
  <c r="N2562" i="2"/>
  <c r="N2561" i="2"/>
  <c r="N2560" i="2"/>
  <c r="N2559" i="2"/>
  <c r="N2558" i="2"/>
  <c r="N2557" i="2"/>
  <c r="N2556" i="2"/>
  <c r="N2555" i="2"/>
  <c r="N2554" i="2"/>
  <c r="N2553" i="2"/>
  <c r="N2552" i="2"/>
  <c r="N2551" i="2"/>
  <c r="N2550" i="2"/>
  <c r="N2549" i="2"/>
  <c r="N2548" i="2"/>
  <c r="N2547" i="2"/>
  <c r="N2546" i="2"/>
  <c r="N2545" i="2"/>
  <c r="N2544" i="2"/>
  <c r="N2543" i="2"/>
  <c r="N2542" i="2"/>
  <c r="N2541" i="2"/>
  <c r="N2540" i="2"/>
  <c r="N2539" i="2"/>
  <c r="N2538" i="2"/>
  <c r="N2537" i="2"/>
  <c r="N2536" i="2"/>
  <c r="N2535" i="2"/>
  <c r="N2534" i="2"/>
  <c r="N2533" i="2"/>
  <c r="N2532" i="2"/>
  <c r="N2531" i="2"/>
  <c r="N2530" i="2"/>
  <c r="N2529" i="2"/>
  <c r="N2528" i="2"/>
  <c r="N2527" i="2"/>
  <c r="N2526" i="2"/>
  <c r="N2525" i="2"/>
  <c r="N2524" i="2"/>
  <c r="N2523" i="2"/>
  <c r="N2522" i="2"/>
  <c r="N2521" i="2"/>
  <c r="N2520" i="2"/>
  <c r="N2519" i="2"/>
  <c r="N2518" i="2"/>
  <c r="N2517" i="2"/>
  <c r="N2516" i="2"/>
  <c r="N2515" i="2"/>
  <c r="N2514" i="2"/>
  <c r="N2513" i="2"/>
  <c r="N2512" i="2"/>
  <c r="N2511" i="2"/>
  <c r="N2510" i="2"/>
  <c r="N2509" i="2"/>
  <c r="N2508" i="2"/>
  <c r="N2507" i="2"/>
  <c r="N2506" i="2"/>
  <c r="N2505" i="2"/>
  <c r="N2504" i="2"/>
  <c r="N2503" i="2"/>
  <c r="N2502" i="2"/>
  <c r="N2501" i="2"/>
  <c r="N2500" i="2"/>
  <c r="N2499" i="2"/>
  <c r="N2498" i="2"/>
  <c r="N2497" i="2"/>
  <c r="N2496" i="2"/>
  <c r="N2495" i="2"/>
  <c r="N2494" i="2"/>
  <c r="N2493" i="2"/>
  <c r="N2492" i="2"/>
  <c r="N2491" i="2"/>
  <c r="N2490" i="2"/>
  <c r="N2489" i="2"/>
  <c r="N2488" i="2"/>
  <c r="N2487" i="2"/>
  <c r="N2486" i="2"/>
  <c r="N2485" i="2"/>
  <c r="N2484" i="2"/>
  <c r="N2483" i="2"/>
  <c r="N2482" i="2"/>
  <c r="N2481" i="2"/>
  <c r="N2480" i="2"/>
  <c r="N2479" i="2"/>
  <c r="N2478" i="2"/>
  <c r="N2477" i="2"/>
  <c r="N2476" i="2"/>
  <c r="N2475" i="2"/>
  <c r="N2474" i="2"/>
  <c r="N2473" i="2"/>
  <c r="N2472" i="2"/>
  <c r="N2471" i="2"/>
  <c r="N2470" i="2"/>
  <c r="N2469" i="2"/>
  <c r="N2468" i="2"/>
  <c r="N2467" i="2"/>
  <c r="N2466" i="2"/>
  <c r="N2465" i="2"/>
  <c r="N2464" i="2"/>
  <c r="N2463" i="2"/>
  <c r="N2462" i="2"/>
  <c r="N2461" i="2"/>
  <c r="N2460" i="2"/>
  <c r="N2459" i="2"/>
  <c r="N2458" i="2"/>
  <c r="N2457" i="2"/>
  <c r="N2456" i="2"/>
  <c r="N2455" i="2"/>
  <c r="N2454" i="2"/>
  <c r="N2453" i="2"/>
  <c r="N2452" i="2"/>
  <c r="N2451" i="2"/>
  <c r="N2450" i="2"/>
  <c r="N2449" i="2"/>
  <c r="N2448" i="2"/>
  <c r="N2447" i="2"/>
  <c r="N2446" i="2"/>
  <c r="N2445" i="2"/>
  <c r="N2444" i="2"/>
  <c r="N2443" i="2"/>
  <c r="N2442" i="2"/>
  <c r="N2441" i="2"/>
  <c r="N2440" i="2"/>
  <c r="N2439" i="2"/>
  <c r="N2438" i="2"/>
  <c r="N2437" i="2"/>
  <c r="N2436" i="2"/>
  <c r="N2435" i="2"/>
  <c r="N2434" i="2"/>
  <c r="N2433" i="2"/>
  <c r="N2432" i="2"/>
  <c r="N2431" i="2"/>
  <c r="N2430" i="2"/>
  <c r="N2429" i="2"/>
  <c r="N2428" i="2"/>
  <c r="N2427" i="2"/>
  <c r="N2426" i="2"/>
  <c r="N2425" i="2"/>
  <c r="N2424" i="2"/>
  <c r="N2423" i="2"/>
  <c r="N2422" i="2"/>
  <c r="N2421" i="2"/>
  <c r="N2420" i="2"/>
  <c r="N2419" i="2"/>
  <c r="N2418" i="2"/>
  <c r="N2417" i="2"/>
  <c r="N2416" i="2"/>
  <c r="N2415" i="2"/>
  <c r="N2414" i="2"/>
  <c r="N2413" i="2"/>
  <c r="N2412" i="2"/>
  <c r="N2411" i="2"/>
  <c r="N2410" i="2"/>
  <c r="N2409" i="2"/>
  <c r="N2408" i="2"/>
  <c r="N2407" i="2"/>
  <c r="N2406" i="2"/>
  <c r="N2405" i="2"/>
  <c r="N2404" i="2"/>
  <c r="N2403" i="2"/>
  <c r="N2402" i="2"/>
  <c r="N2401" i="2"/>
  <c r="N2400" i="2"/>
  <c r="N2399" i="2"/>
  <c r="N2398" i="2"/>
  <c r="N2397" i="2"/>
  <c r="N2396" i="2"/>
  <c r="N2395" i="2"/>
  <c r="N2394" i="2"/>
  <c r="N2393" i="2"/>
  <c r="N2392" i="2"/>
  <c r="N2391" i="2"/>
  <c r="N2390" i="2"/>
  <c r="N2389" i="2"/>
  <c r="N2388" i="2"/>
  <c r="N2387" i="2"/>
  <c r="N2386" i="2"/>
  <c r="N2385" i="2"/>
  <c r="N2384" i="2"/>
  <c r="N2383" i="2"/>
  <c r="N2381" i="2"/>
  <c r="N2380" i="2"/>
  <c r="N2379" i="2"/>
  <c r="N2378" i="2"/>
  <c r="N2377" i="2"/>
  <c r="N2376" i="2"/>
  <c r="N2375" i="2"/>
  <c r="N2374" i="2"/>
  <c r="N2373" i="2"/>
  <c r="N2372" i="2"/>
  <c r="N2371" i="2"/>
  <c r="N2370" i="2"/>
  <c r="N2369" i="2"/>
  <c r="N2368" i="2"/>
  <c r="N2367" i="2"/>
  <c r="N2366" i="2"/>
  <c r="N2365" i="2"/>
  <c r="N2364" i="2"/>
  <c r="N2363" i="2"/>
  <c r="N2362" i="2"/>
  <c r="N2361" i="2"/>
  <c r="N2360" i="2"/>
  <c r="N2359" i="2"/>
  <c r="N2358" i="2"/>
  <c r="N2357" i="2"/>
  <c r="N2356" i="2"/>
  <c r="N2355" i="2"/>
  <c r="N2354" i="2"/>
  <c r="N2353" i="2"/>
  <c r="N2352" i="2"/>
  <c r="N2351" i="2"/>
  <c r="N2350" i="2"/>
  <c r="N2349" i="2"/>
  <c r="N2348" i="2"/>
  <c r="N2347" i="2"/>
  <c r="N2346" i="2"/>
  <c r="N2345" i="2"/>
  <c r="N2344" i="2"/>
  <c r="N2343" i="2"/>
  <c r="N2342" i="2"/>
  <c r="N2341" i="2"/>
  <c r="N2340" i="2"/>
  <c r="N2339" i="2"/>
  <c r="N2338" i="2"/>
  <c r="N2337" i="2"/>
  <c r="N2336" i="2"/>
  <c r="N2335" i="2"/>
  <c r="N2334" i="2"/>
  <c r="N2333" i="2"/>
  <c r="N2332" i="2"/>
  <c r="N2331" i="2"/>
  <c r="N2330" i="2"/>
  <c r="N2329" i="2"/>
  <c r="N2328" i="2"/>
  <c r="N2327" i="2"/>
  <c r="N2326" i="2"/>
  <c r="N2325" i="2"/>
  <c r="N2324" i="2"/>
  <c r="N2323" i="2"/>
  <c r="N2322" i="2"/>
  <c r="N2321" i="2"/>
  <c r="N2320" i="2"/>
  <c r="N2319" i="2"/>
  <c r="N2318" i="2"/>
  <c r="N2317" i="2"/>
  <c r="N2316" i="2"/>
  <c r="N2315" i="2"/>
  <c r="N2314" i="2"/>
  <c r="N2313" i="2"/>
  <c r="N2312" i="2"/>
  <c r="N2311" i="2"/>
  <c r="N2310" i="2"/>
  <c r="N2309" i="2"/>
  <c r="N2308" i="2"/>
  <c r="N2307" i="2"/>
  <c r="N2306" i="2"/>
  <c r="N2305" i="2"/>
  <c r="N2304" i="2"/>
  <c r="N2303" i="2"/>
  <c r="N2302" i="2"/>
  <c r="N2301" i="2"/>
  <c r="N2300" i="2"/>
  <c r="N2299" i="2"/>
  <c r="N2298" i="2"/>
  <c r="N2297" i="2"/>
  <c r="N2296" i="2"/>
  <c r="N2295" i="2"/>
  <c r="N2294" i="2"/>
  <c r="N2293" i="2"/>
  <c r="N2292" i="2"/>
  <c r="N2291" i="2"/>
  <c r="N2290" i="2"/>
  <c r="N2289" i="2"/>
  <c r="N2288" i="2"/>
  <c r="N2287" i="2"/>
  <c r="N2286" i="2"/>
  <c r="N2285" i="2"/>
  <c r="N2284" i="2"/>
  <c r="N2283" i="2"/>
  <c r="N2282" i="2"/>
  <c r="N2281" i="2"/>
  <c r="N2280" i="2"/>
  <c r="N2279" i="2"/>
  <c r="N2278" i="2"/>
  <c r="N2277" i="2"/>
  <c r="N2276" i="2"/>
  <c r="N2275" i="2"/>
  <c r="N2274" i="2"/>
  <c r="N2273" i="2"/>
  <c r="N2272" i="2"/>
  <c r="N2271" i="2"/>
  <c r="N2270" i="2"/>
  <c r="N2269" i="2"/>
  <c r="N2268" i="2"/>
  <c r="N2267" i="2"/>
  <c r="N2266" i="2"/>
  <c r="N2265" i="2"/>
  <c r="N2264" i="2"/>
  <c r="N2263" i="2"/>
  <c r="N2262" i="2"/>
  <c r="N2261" i="2"/>
  <c r="N2260" i="2"/>
  <c r="N2259" i="2"/>
  <c r="N2258" i="2"/>
  <c r="N2257" i="2"/>
  <c r="N2256" i="2"/>
  <c r="N2255" i="2"/>
  <c r="N2254" i="2"/>
  <c r="N2253" i="2"/>
  <c r="N2252" i="2"/>
  <c r="N2251" i="2"/>
  <c r="N2250" i="2"/>
  <c r="N2249" i="2"/>
  <c r="N2248" i="2"/>
  <c r="N2247" i="2"/>
  <c r="N2246" i="2"/>
  <c r="N2245" i="2"/>
  <c r="N2244" i="2"/>
  <c r="N2243" i="2"/>
  <c r="N2242" i="2"/>
  <c r="N2241" i="2"/>
  <c r="N2240" i="2"/>
  <c r="N2239" i="2"/>
  <c r="N2238" i="2"/>
  <c r="N2237" i="2"/>
  <c r="N2236" i="2"/>
  <c r="N2235" i="2"/>
  <c r="N2234" i="2"/>
  <c r="N2233" i="2"/>
  <c r="N2232" i="2"/>
  <c r="N2231" i="2"/>
  <c r="N2230" i="2"/>
  <c r="N2229" i="2"/>
  <c r="N2228" i="2"/>
  <c r="N2227" i="2"/>
  <c r="N2226" i="2"/>
  <c r="N2225" i="2"/>
  <c r="N2224" i="2"/>
  <c r="N2223" i="2"/>
  <c r="N2222" i="2"/>
  <c r="N2221" i="2"/>
  <c r="N2220" i="2"/>
  <c r="N2219" i="2"/>
  <c r="N2218" i="2"/>
  <c r="N2217" i="2"/>
  <c r="N2216" i="2"/>
  <c r="N2215" i="2"/>
  <c r="N2214" i="2"/>
  <c r="N2213" i="2"/>
  <c r="N2212" i="2"/>
  <c r="N2211" i="2"/>
  <c r="N2210" i="2"/>
  <c r="N2209" i="2"/>
  <c r="N2208" i="2"/>
  <c r="N2207" i="2"/>
  <c r="N2206" i="2"/>
  <c r="N2205" i="2"/>
  <c r="N2204" i="2"/>
  <c r="N2203" i="2"/>
  <c r="N2202" i="2"/>
  <c r="N2201" i="2"/>
  <c r="N2200" i="2"/>
  <c r="N2199" i="2"/>
  <c r="N2198" i="2"/>
  <c r="N2197" i="2"/>
  <c r="N2196" i="2"/>
  <c r="N2195" i="2"/>
  <c r="N2194" i="2"/>
  <c r="N2193" i="2"/>
  <c r="N2192" i="2"/>
  <c r="N2191" i="2"/>
  <c r="N2190" i="2"/>
  <c r="N2189" i="2"/>
  <c r="N2188" i="2"/>
  <c r="N2187" i="2"/>
  <c r="N2186" i="2"/>
  <c r="N2185" i="2"/>
  <c r="N2184" i="2"/>
  <c r="N2183" i="2"/>
  <c r="N2182" i="2"/>
  <c r="N2181" i="2"/>
  <c r="N2180" i="2"/>
  <c r="N2179" i="2"/>
  <c r="N2178" i="2"/>
  <c r="N2177" i="2"/>
  <c r="N2176" i="2"/>
  <c r="N2175" i="2"/>
  <c r="N2174" i="2"/>
  <c r="N2173" i="2"/>
  <c r="N2172" i="2"/>
  <c r="N2171" i="2"/>
  <c r="N2170" i="2"/>
  <c r="N2169" i="2"/>
  <c r="N2168" i="2"/>
  <c r="N2167" i="2"/>
  <c r="N2166" i="2"/>
  <c r="N2165" i="2"/>
  <c r="N2164" i="2"/>
  <c r="N2163" i="2"/>
  <c r="N2162" i="2"/>
  <c r="N2161" i="2"/>
  <c r="N2160" i="2"/>
  <c r="N2159" i="2"/>
  <c r="N2158" i="2"/>
  <c r="N2157" i="2"/>
  <c r="N2156" i="2"/>
  <c r="N2155" i="2"/>
  <c r="N2154" i="2"/>
  <c r="N2153" i="2"/>
  <c r="N2152" i="2"/>
  <c r="N2151" i="2"/>
  <c r="N2150" i="2"/>
  <c r="N2149" i="2"/>
  <c r="N2148" i="2"/>
  <c r="N2147" i="2"/>
  <c r="N2146" i="2"/>
  <c r="N2145" i="2"/>
  <c r="N2144" i="2"/>
  <c r="N2143" i="2"/>
  <c r="N2142" i="2"/>
  <c r="N2141" i="2"/>
  <c r="N2140" i="2"/>
  <c r="N2139" i="2"/>
  <c r="N2138" i="2"/>
  <c r="N2137" i="2"/>
  <c r="N2136" i="2"/>
  <c r="N2135" i="2"/>
  <c r="N2134" i="2"/>
  <c r="N2133" i="2"/>
  <c r="N2132" i="2"/>
  <c r="N2131" i="2"/>
  <c r="N2130" i="2"/>
  <c r="N2129" i="2"/>
  <c r="N2128" i="2"/>
  <c r="N2127" i="2"/>
  <c r="N2126" i="2"/>
  <c r="N2125" i="2"/>
  <c r="N2124" i="2"/>
  <c r="N2123" i="2"/>
  <c r="N2122" i="2"/>
  <c r="N2121" i="2"/>
  <c r="N2120" i="2"/>
  <c r="N2119" i="2"/>
  <c r="N2118" i="2"/>
  <c r="N2117" i="2"/>
  <c r="N2116" i="2"/>
  <c r="N2115" i="2"/>
  <c r="N2114" i="2"/>
  <c r="N2113" i="2"/>
  <c r="N2112" i="2"/>
  <c r="N2111" i="2"/>
  <c r="N2110" i="2"/>
  <c r="N2109" i="2"/>
  <c r="N2108" i="2"/>
  <c r="N2107" i="2"/>
  <c r="N2106" i="2"/>
  <c r="N2105" i="2"/>
  <c r="N2104" i="2"/>
  <c r="N2103" i="2"/>
  <c r="N2102" i="2"/>
  <c r="N2101" i="2"/>
  <c r="N2100" i="2"/>
  <c r="N2099" i="2"/>
  <c r="N2098" i="2"/>
  <c r="N2097" i="2"/>
  <c r="N2096" i="2"/>
  <c r="N2095" i="2"/>
  <c r="N2094" i="2"/>
  <c r="N2093" i="2"/>
  <c r="N2092" i="2"/>
  <c r="N2091" i="2"/>
  <c r="N2090" i="2"/>
  <c r="N2089" i="2"/>
  <c r="N2088" i="2"/>
  <c r="N2087" i="2"/>
  <c r="N2086" i="2"/>
  <c r="N2085" i="2"/>
  <c r="N2084" i="2"/>
  <c r="N2083" i="2"/>
  <c r="N2082" i="2"/>
  <c r="N2081" i="2"/>
  <c r="N2080" i="2"/>
  <c r="N2079" i="2"/>
  <c r="N2078" i="2"/>
  <c r="N2077" i="2"/>
  <c r="N2076" i="2"/>
  <c r="N2075" i="2"/>
  <c r="N2074" i="2"/>
  <c r="N2073" i="2"/>
  <c r="N2072" i="2"/>
  <c r="N2071" i="2"/>
  <c r="N2070" i="2"/>
  <c r="N2069" i="2"/>
  <c r="N2068" i="2"/>
  <c r="N2067" i="2"/>
  <c r="N2066" i="2"/>
  <c r="N2065" i="2"/>
  <c r="N2064" i="2"/>
  <c r="N2063" i="2"/>
  <c r="N2062" i="2"/>
  <c r="N2061" i="2"/>
  <c r="N2060" i="2"/>
  <c r="N2059" i="2"/>
  <c r="N2058" i="2"/>
  <c r="N2057" i="2"/>
  <c r="N2056" i="2"/>
  <c r="N2055" i="2"/>
  <c r="N2054" i="2"/>
  <c r="N2053" i="2"/>
  <c r="N2052" i="2"/>
  <c r="N2051" i="2"/>
  <c r="N2050" i="2"/>
  <c r="N2049" i="2"/>
  <c r="N2048" i="2"/>
  <c r="N2047" i="2"/>
  <c r="N2046" i="2"/>
  <c r="N2045" i="2"/>
  <c r="N2044" i="2"/>
  <c r="N2043" i="2"/>
  <c r="N2042" i="2"/>
  <c r="N2041" i="2"/>
  <c r="N2040" i="2"/>
  <c r="N2039" i="2"/>
  <c r="N2038" i="2"/>
  <c r="N2037" i="2"/>
  <c r="N2036" i="2"/>
  <c r="N2035" i="2"/>
  <c r="N2034" i="2"/>
  <c r="N2033" i="2"/>
  <c r="N2032" i="2"/>
  <c r="N2031" i="2"/>
  <c r="N2030" i="2"/>
  <c r="N2029" i="2"/>
  <c r="N2028" i="2"/>
  <c r="N2027" i="2"/>
  <c r="N2026" i="2"/>
  <c r="N2025" i="2"/>
  <c r="N2024" i="2"/>
  <c r="N2023" i="2"/>
  <c r="N2022" i="2"/>
  <c r="N2021" i="2"/>
  <c r="N2020" i="2"/>
  <c r="N2019" i="2"/>
  <c r="N2018" i="2"/>
  <c r="N2017" i="2"/>
  <c r="N2016" i="2"/>
  <c r="N2015" i="2"/>
  <c r="N2014" i="2"/>
  <c r="N2013" i="2"/>
  <c r="N2012" i="2"/>
  <c r="N2011" i="2"/>
  <c r="N2010" i="2"/>
  <c r="N2009" i="2"/>
  <c r="N2008" i="2"/>
  <c r="N2007" i="2"/>
  <c r="N2006" i="2"/>
  <c r="N2005" i="2"/>
  <c r="N2004" i="2"/>
  <c r="N2003" i="2"/>
  <c r="N2002" i="2"/>
  <c r="N2001" i="2"/>
  <c r="N2000" i="2"/>
  <c r="N1999" i="2"/>
  <c r="N1998" i="2"/>
  <c r="N1997" i="2"/>
  <c r="N1996" i="2"/>
  <c r="N1995" i="2"/>
  <c r="N1994" i="2"/>
  <c r="N1993" i="2"/>
  <c r="N1992" i="2"/>
  <c r="N1991" i="2"/>
  <c r="N1990" i="2"/>
  <c r="N1989" i="2"/>
  <c r="N1988" i="2"/>
  <c r="N1987" i="2"/>
  <c r="N1986" i="2"/>
  <c r="N1985" i="2"/>
  <c r="N1984" i="2"/>
  <c r="N1983" i="2"/>
  <c r="N1982" i="2"/>
  <c r="N1981" i="2"/>
  <c r="N1980" i="2"/>
  <c r="N1979" i="2"/>
  <c r="N1978" i="2"/>
  <c r="N1977" i="2"/>
  <c r="N1976" i="2"/>
  <c r="N1975" i="2"/>
  <c r="N1974" i="2"/>
  <c r="N1973" i="2"/>
  <c r="N1972" i="2"/>
  <c r="N1971" i="2"/>
  <c r="N1970" i="2"/>
  <c r="N1969" i="2"/>
  <c r="N1968" i="2"/>
  <c r="N1967" i="2"/>
  <c r="N1966" i="2"/>
  <c r="N1965" i="2"/>
  <c r="N1964" i="2"/>
  <c r="N1963" i="2"/>
  <c r="N1962" i="2"/>
  <c r="N1961" i="2"/>
  <c r="N1960" i="2"/>
  <c r="N1959" i="2"/>
  <c r="N1958" i="2"/>
  <c r="N1957" i="2"/>
  <c r="N1956" i="2"/>
  <c r="N1955" i="2"/>
  <c r="N1954" i="2"/>
  <c r="N1953" i="2"/>
  <c r="N1952" i="2"/>
  <c r="N1951" i="2"/>
  <c r="N1950" i="2"/>
  <c r="N1949" i="2"/>
  <c r="N1948" i="2"/>
  <c r="N1947" i="2"/>
  <c r="N1946" i="2"/>
  <c r="N1945" i="2"/>
  <c r="N1944" i="2"/>
  <c r="N1943" i="2"/>
  <c r="N1942" i="2"/>
  <c r="N1941" i="2"/>
  <c r="N1940" i="2"/>
  <c r="N1939" i="2"/>
  <c r="N1938" i="2"/>
  <c r="N1937" i="2"/>
  <c r="N1936" i="2"/>
  <c r="N1935" i="2"/>
  <c r="N1934" i="2"/>
  <c r="N1933" i="2"/>
  <c r="N1932" i="2"/>
  <c r="N1931" i="2"/>
  <c r="N1930" i="2"/>
  <c r="N1929" i="2"/>
  <c r="N1928" i="2"/>
  <c r="N1927" i="2"/>
  <c r="N1926" i="2"/>
  <c r="N1925" i="2"/>
  <c r="N1924" i="2"/>
  <c r="N1923" i="2"/>
  <c r="N1922" i="2"/>
  <c r="N1921" i="2"/>
  <c r="N1920" i="2"/>
  <c r="N1919" i="2"/>
  <c r="N1918" i="2"/>
  <c r="N1917" i="2"/>
  <c r="N1916" i="2"/>
  <c r="N1915" i="2"/>
  <c r="N1914" i="2"/>
  <c r="N1913" i="2"/>
  <c r="N1912" i="2"/>
  <c r="N1911" i="2"/>
  <c r="N1910" i="2"/>
  <c r="N1909" i="2"/>
  <c r="N1908" i="2"/>
  <c r="N1907" i="2"/>
  <c r="N1906" i="2"/>
  <c r="N1905" i="2"/>
  <c r="N1904" i="2"/>
  <c r="N1903" i="2"/>
  <c r="N1902" i="2"/>
  <c r="N1901" i="2"/>
  <c r="N1900" i="2"/>
  <c r="N1899" i="2"/>
  <c r="N1898" i="2"/>
  <c r="N1897" i="2"/>
  <c r="N1896" i="2"/>
  <c r="N1895" i="2"/>
  <c r="N1894" i="2"/>
  <c r="N1893" i="2"/>
  <c r="N1892" i="2"/>
  <c r="N1891" i="2"/>
  <c r="N1890" i="2"/>
  <c r="N1889" i="2"/>
  <c r="N1888" i="2"/>
  <c r="N1887" i="2"/>
  <c r="N1886" i="2"/>
  <c r="N1885" i="2"/>
  <c r="N1884" i="2"/>
  <c r="N1883" i="2"/>
  <c r="N1882" i="2"/>
  <c r="N1881" i="2"/>
  <c r="N1880" i="2"/>
  <c r="N1879" i="2"/>
  <c r="N1878" i="2"/>
  <c r="N1877" i="2"/>
  <c r="N1876" i="2"/>
  <c r="N1875" i="2"/>
  <c r="N1874" i="2"/>
  <c r="N1873" i="2"/>
  <c r="N1872" i="2"/>
  <c r="N1871" i="2"/>
  <c r="N1870" i="2"/>
  <c r="N1869" i="2"/>
  <c r="N1868" i="2"/>
  <c r="N1867" i="2"/>
  <c r="N1866" i="2"/>
  <c r="N1865" i="2"/>
  <c r="N1864" i="2"/>
  <c r="N1863" i="2"/>
  <c r="N1862" i="2"/>
  <c r="N1861" i="2"/>
  <c r="N1860" i="2"/>
  <c r="N1859" i="2"/>
  <c r="N1858" i="2"/>
  <c r="N1857" i="2"/>
  <c r="N1856" i="2"/>
  <c r="N1855" i="2"/>
  <c r="N1854" i="2"/>
  <c r="N1853" i="2"/>
  <c r="N1852" i="2"/>
  <c r="N1851" i="2"/>
  <c r="N1850" i="2"/>
  <c r="N1849" i="2"/>
  <c r="N1848" i="2"/>
  <c r="N1847" i="2"/>
  <c r="N1846" i="2"/>
  <c r="N1845" i="2"/>
  <c r="N1844" i="2"/>
  <c r="N1843" i="2"/>
  <c r="N1842" i="2"/>
  <c r="N1841" i="2"/>
  <c r="N1840" i="2"/>
  <c r="N1839" i="2"/>
  <c r="N1838" i="2"/>
  <c r="N1837" i="2"/>
  <c r="N1836" i="2"/>
  <c r="N1835" i="2"/>
  <c r="N1834" i="2"/>
  <c r="N1833" i="2"/>
  <c r="N1832" i="2"/>
  <c r="N1831" i="2"/>
  <c r="N1830" i="2"/>
  <c r="N1829" i="2"/>
  <c r="N1828" i="2"/>
  <c r="N1827" i="2"/>
  <c r="N1826" i="2"/>
  <c r="N1825" i="2"/>
  <c r="N1824" i="2"/>
  <c r="N1823" i="2"/>
  <c r="N1822" i="2"/>
  <c r="N1821" i="2"/>
  <c r="N1820" i="2"/>
  <c r="N1819" i="2"/>
  <c r="N1818" i="2"/>
  <c r="N1817" i="2"/>
  <c r="N1816" i="2"/>
  <c r="N1815" i="2"/>
  <c r="N1814" i="2"/>
  <c r="N1813" i="2"/>
  <c r="N1812" i="2"/>
  <c r="N1811" i="2"/>
  <c r="N1810" i="2"/>
  <c r="N1809" i="2"/>
  <c r="N1808" i="2"/>
  <c r="N1807" i="2"/>
  <c r="N1806" i="2"/>
  <c r="N1805" i="2"/>
  <c r="N1804" i="2"/>
  <c r="N1803" i="2"/>
  <c r="N1802" i="2"/>
  <c r="N1801" i="2"/>
  <c r="N1800" i="2"/>
  <c r="N1799" i="2"/>
  <c r="N1798" i="2"/>
  <c r="N1797" i="2"/>
  <c r="N1796" i="2"/>
  <c r="N1795" i="2"/>
  <c r="N1794" i="2"/>
  <c r="N1793" i="2"/>
  <c r="N1792" i="2"/>
  <c r="N1791" i="2"/>
  <c r="N1790" i="2"/>
  <c r="N1789" i="2"/>
  <c r="N1788" i="2"/>
  <c r="N1787" i="2"/>
  <c r="N1786" i="2"/>
  <c r="N1785" i="2"/>
  <c r="N1784" i="2"/>
  <c r="N1783" i="2"/>
  <c r="N1782" i="2"/>
  <c r="N1781" i="2"/>
  <c r="N1780" i="2"/>
  <c r="N1779" i="2"/>
  <c r="N1778" i="2"/>
  <c r="N1777" i="2"/>
  <c r="N1776" i="2"/>
  <c r="N1775" i="2"/>
  <c r="N1774" i="2"/>
  <c r="N1773" i="2"/>
  <c r="N1772" i="2"/>
  <c r="N1771" i="2"/>
  <c r="N1770" i="2"/>
  <c r="N1769" i="2"/>
  <c r="N1768" i="2"/>
  <c r="N1767" i="2"/>
  <c r="N1766" i="2"/>
  <c r="N1765" i="2"/>
  <c r="N1764" i="2"/>
  <c r="N1763" i="2"/>
  <c r="N1762" i="2"/>
  <c r="N1761" i="2"/>
  <c r="N1760" i="2"/>
  <c r="N1759" i="2"/>
  <c r="N1758" i="2"/>
  <c r="N1757" i="2"/>
  <c r="N1756" i="2"/>
  <c r="N1755" i="2"/>
  <c r="N1754" i="2"/>
  <c r="N1753" i="2"/>
  <c r="N1752" i="2"/>
  <c r="N1751" i="2"/>
  <c r="N1750" i="2"/>
  <c r="N1749" i="2"/>
  <c r="N1748" i="2"/>
  <c r="N1747" i="2"/>
  <c r="N1746" i="2"/>
  <c r="N1745" i="2"/>
  <c r="N1744" i="2"/>
  <c r="N1743" i="2"/>
  <c r="N1742" i="2"/>
  <c r="N1741" i="2"/>
  <c r="N1740" i="2"/>
  <c r="N1739" i="2"/>
  <c r="N1738" i="2"/>
  <c r="N1737" i="2"/>
  <c r="N1736" i="2"/>
  <c r="N1735" i="2"/>
  <c r="N1734" i="2"/>
  <c r="N1733" i="2"/>
  <c r="N1732" i="2"/>
  <c r="N1731" i="2"/>
  <c r="N1730" i="2"/>
  <c r="N1729" i="2"/>
  <c r="N1728" i="2"/>
  <c r="N1727" i="2"/>
  <c r="N1726" i="2"/>
  <c r="N1725" i="2"/>
  <c r="N1724" i="2"/>
  <c r="N1723" i="2"/>
  <c r="N1722" i="2"/>
  <c r="N1721" i="2"/>
  <c r="N1720" i="2"/>
  <c r="N1719" i="2"/>
  <c r="N1718" i="2"/>
  <c r="N1717" i="2"/>
  <c r="N1716" i="2"/>
  <c r="N1715" i="2"/>
  <c r="N1714" i="2"/>
  <c r="N1713" i="2"/>
  <c r="N1712" i="2"/>
  <c r="N1711" i="2"/>
  <c r="N1710" i="2"/>
  <c r="N1709" i="2"/>
  <c r="N1708" i="2"/>
  <c r="N1707" i="2"/>
  <c r="N1706" i="2"/>
  <c r="N1705" i="2"/>
  <c r="N1704" i="2"/>
  <c r="N1703" i="2"/>
  <c r="N1702" i="2"/>
  <c r="N1701" i="2"/>
  <c r="N1700" i="2"/>
  <c r="N1699" i="2"/>
  <c r="N1698" i="2"/>
  <c r="N1697" i="2"/>
  <c r="N1696" i="2"/>
  <c r="N1695" i="2"/>
  <c r="N1694" i="2"/>
  <c r="N1693" i="2"/>
  <c r="N1692" i="2"/>
  <c r="N1691" i="2"/>
  <c r="N1690" i="2"/>
  <c r="N1689" i="2"/>
  <c r="N1688" i="2"/>
  <c r="N1687" i="2"/>
  <c r="N1686" i="2"/>
  <c r="N1685" i="2"/>
  <c r="N1684" i="2"/>
  <c r="N1683" i="2"/>
  <c r="N1682" i="2"/>
  <c r="N1681" i="2"/>
  <c r="N1680" i="2"/>
  <c r="N1679" i="2"/>
  <c r="N1678" i="2"/>
  <c r="N1677" i="2"/>
  <c r="N1676" i="2"/>
  <c r="N1675" i="2"/>
  <c r="N1674" i="2"/>
  <c r="N1673" i="2"/>
  <c r="N1672" i="2"/>
  <c r="N1671" i="2"/>
  <c r="N1670" i="2"/>
  <c r="N1669" i="2"/>
  <c r="N1668" i="2"/>
  <c r="N1667" i="2"/>
  <c r="N1666" i="2"/>
  <c r="N1665" i="2"/>
  <c r="N1664" i="2"/>
  <c r="N1663" i="2"/>
  <c r="N1662" i="2"/>
  <c r="N1661" i="2"/>
  <c r="N1660" i="2"/>
  <c r="N1659" i="2"/>
  <c r="N1658" i="2"/>
  <c r="N1657" i="2"/>
  <c r="N1656" i="2"/>
  <c r="N1655" i="2"/>
  <c r="N1654" i="2"/>
  <c r="N1653" i="2"/>
  <c r="N1652" i="2"/>
  <c r="N1651" i="2"/>
  <c r="N1650" i="2"/>
  <c r="N1649" i="2"/>
  <c r="N1648" i="2"/>
  <c r="N1647" i="2"/>
  <c r="N1646" i="2"/>
  <c r="N1645" i="2"/>
  <c r="N1644" i="2"/>
  <c r="N1643" i="2"/>
  <c r="N1642" i="2"/>
  <c r="N1641" i="2"/>
  <c r="N1640" i="2"/>
  <c r="N1639" i="2"/>
  <c r="N1638" i="2"/>
  <c r="N1637" i="2"/>
  <c r="N1636" i="2"/>
  <c r="N1635" i="2"/>
  <c r="N1634" i="2"/>
  <c r="N1633" i="2"/>
  <c r="N1632" i="2"/>
  <c r="N1631" i="2"/>
  <c r="N1630" i="2"/>
  <c r="N1629" i="2"/>
  <c r="N1628" i="2"/>
  <c r="N1627" i="2"/>
  <c r="N1626" i="2"/>
  <c r="N1625" i="2"/>
  <c r="N1624" i="2"/>
  <c r="N1623" i="2"/>
  <c r="N1622" i="2"/>
  <c r="N1621" i="2"/>
  <c r="N1620" i="2"/>
  <c r="N1619" i="2"/>
  <c r="N1618" i="2"/>
  <c r="N1617" i="2"/>
  <c r="N1616" i="2"/>
  <c r="N1615" i="2"/>
  <c r="N1614" i="2"/>
  <c r="N1613" i="2"/>
  <c r="N1612" i="2"/>
  <c r="N1611" i="2"/>
  <c r="N1610" i="2"/>
  <c r="N1609" i="2"/>
  <c r="N1608" i="2"/>
  <c r="N1607" i="2"/>
  <c r="N1606" i="2"/>
  <c r="N1605" i="2"/>
  <c r="N1604" i="2"/>
  <c r="N1603" i="2"/>
  <c r="N1602" i="2"/>
  <c r="N1601" i="2"/>
  <c r="N1600" i="2"/>
  <c r="N1599" i="2"/>
  <c r="N1598" i="2"/>
  <c r="N1597" i="2"/>
  <c r="N1596" i="2"/>
  <c r="N1595" i="2"/>
  <c r="N1594" i="2"/>
  <c r="N1593" i="2"/>
  <c r="N1592" i="2"/>
  <c r="N1591" i="2"/>
  <c r="N1590" i="2"/>
  <c r="N1589" i="2"/>
  <c r="N1588" i="2"/>
  <c r="N1587" i="2"/>
  <c r="N1586" i="2"/>
  <c r="N1585" i="2"/>
  <c r="N1584" i="2"/>
  <c r="N1583" i="2"/>
  <c r="N1582" i="2"/>
  <c r="N1581" i="2"/>
  <c r="N1580" i="2"/>
  <c r="N1579" i="2"/>
  <c r="N1578" i="2"/>
  <c r="N1577" i="2"/>
  <c r="N1576" i="2"/>
  <c r="N1575" i="2"/>
  <c r="N1574" i="2"/>
  <c r="N1573" i="2"/>
  <c r="N1572" i="2"/>
  <c r="N1571" i="2"/>
  <c r="N1570" i="2"/>
  <c r="N1569" i="2"/>
  <c r="N1568" i="2"/>
  <c r="N1567" i="2"/>
  <c r="N1566" i="2"/>
  <c r="N1565" i="2"/>
  <c r="N1564" i="2"/>
  <c r="N1563" i="2"/>
  <c r="N1562" i="2"/>
  <c r="N1561" i="2"/>
  <c r="N1560" i="2"/>
  <c r="N1559" i="2"/>
  <c r="N1558" i="2"/>
  <c r="N1557" i="2"/>
  <c r="N1556" i="2"/>
  <c r="N1555" i="2"/>
  <c r="N1554" i="2"/>
  <c r="N1553" i="2"/>
  <c r="N1552" i="2"/>
  <c r="N1551" i="2"/>
  <c r="N1550" i="2"/>
  <c r="N1549" i="2"/>
  <c r="N1548" i="2"/>
  <c r="N1547" i="2"/>
  <c r="N1546" i="2"/>
  <c r="N1545" i="2"/>
  <c r="N1544" i="2"/>
  <c r="N1543" i="2"/>
  <c r="N1542" i="2"/>
  <c r="N1541" i="2"/>
  <c r="N1540" i="2"/>
  <c r="N1539" i="2"/>
  <c r="N1538" i="2"/>
  <c r="N1537" i="2"/>
  <c r="N1536" i="2"/>
  <c r="N1535" i="2"/>
  <c r="N1534" i="2"/>
  <c r="N1533" i="2"/>
  <c r="N1532" i="2"/>
  <c r="N1531" i="2"/>
  <c r="N1530" i="2"/>
  <c r="N1529" i="2"/>
  <c r="N1528" i="2"/>
  <c r="N1527" i="2"/>
  <c r="N1525" i="2"/>
  <c r="N1523" i="2"/>
  <c r="N1522" i="2"/>
  <c r="N1521" i="2"/>
  <c r="N1520" i="2"/>
  <c r="N1519" i="2"/>
  <c r="N1518" i="2"/>
  <c r="N1517" i="2"/>
  <c r="N1516" i="2"/>
  <c r="N1515" i="2"/>
  <c r="N1514" i="2"/>
  <c r="N1513" i="2"/>
  <c r="N1512" i="2"/>
  <c r="N1511" i="2"/>
  <c r="N1510" i="2"/>
  <c r="N1509" i="2"/>
  <c r="N1508" i="2"/>
  <c r="N1507" i="2"/>
  <c r="N1506" i="2"/>
  <c r="N1505" i="2"/>
  <c r="N1504" i="2"/>
  <c r="N1503" i="2"/>
  <c r="N1502" i="2"/>
  <c r="N1501" i="2"/>
  <c r="N1500" i="2"/>
  <c r="N1499" i="2"/>
  <c r="N1498" i="2"/>
  <c r="N1497" i="2"/>
  <c r="N1496" i="2"/>
  <c r="N1495" i="2"/>
  <c r="N1494" i="2"/>
  <c r="N1493" i="2"/>
  <c r="N1492" i="2"/>
  <c r="N1491" i="2"/>
  <c r="N1490" i="2"/>
  <c r="N1489" i="2"/>
  <c r="N1488" i="2"/>
  <c r="N1487" i="2"/>
  <c r="N1486" i="2"/>
  <c r="N1485" i="2"/>
  <c r="N1484" i="2"/>
  <c r="N1483" i="2"/>
  <c r="N1482" i="2"/>
  <c r="N1481" i="2"/>
  <c r="N1480" i="2"/>
  <c r="N1479" i="2"/>
  <c r="N1478" i="2"/>
  <c r="N1477" i="2"/>
  <c r="N1476" i="2"/>
  <c r="N1475" i="2"/>
  <c r="N1474" i="2"/>
  <c r="N1473" i="2"/>
  <c r="N1472" i="2"/>
  <c r="N1471" i="2"/>
  <c r="N1470" i="2"/>
  <c r="N1469" i="2"/>
  <c r="N1468" i="2"/>
  <c r="N1467" i="2"/>
  <c r="N1466" i="2"/>
  <c r="N1465" i="2"/>
  <c r="N1464" i="2"/>
  <c r="N1463" i="2"/>
  <c r="N1462" i="2"/>
  <c r="N1461" i="2"/>
  <c r="N1460" i="2"/>
  <c r="N1459" i="2"/>
  <c r="N1458" i="2"/>
  <c r="N1457" i="2"/>
  <c r="N1456" i="2"/>
  <c r="N1455" i="2"/>
  <c r="N1454" i="2"/>
  <c r="N1453" i="2"/>
  <c r="N1452" i="2"/>
  <c r="N1451" i="2"/>
  <c r="N1450" i="2"/>
  <c r="N1449" i="2"/>
  <c r="N1448" i="2"/>
  <c r="N1447" i="2"/>
  <c r="N1446" i="2"/>
  <c r="N1445" i="2"/>
  <c r="N1444" i="2"/>
  <c r="N1443" i="2"/>
  <c r="N1442" i="2"/>
  <c r="N1441" i="2"/>
  <c r="N1440" i="2"/>
  <c r="N1439" i="2"/>
  <c r="N1438" i="2"/>
  <c r="N1437" i="2"/>
  <c r="N1436" i="2"/>
  <c r="N1435" i="2"/>
  <c r="N1434" i="2"/>
  <c r="N1433" i="2"/>
  <c r="N1432" i="2"/>
  <c r="N1431" i="2"/>
  <c r="N1430" i="2"/>
  <c r="N1429" i="2"/>
  <c r="N1428" i="2"/>
  <c r="N1427" i="2"/>
  <c r="N1426" i="2"/>
  <c r="N1425" i="2"/>
  <c r="N1424" i="2"/>
  <c r="N1423" i="2"/>
  <c r="N1422" i="2"/>
  <c r="N1421" i="2"/>
  <c r="N1420" i="2"/>
  <c r="N1419" i="2"/>
  <c r="N1418" i="2"/>
  <c r="N1417" i="2"/>
  <c r="N1416" i="2"/>
  <c r="N1415" i="2"/>
  <c r="N1414" i="2"/>
  <c r="N1413" i="2"/>
  <c r="N1412" i="2"/>
  <c r="N1411" i="2"/>
  <c r="N1410" i="2"/>
  <c r="N1409" i="2"/>
  <c r="N1408" i="2"/>
  <c r="N1407" i="2"/>
  <c r="N1406" i="2"/>
  <c r="N1405" i="2"/>
  <c r="N1404" i="2"/>
  <c r="N1403" i="2"/>
  <c r="N1402" i="2"/>
  <c r="N1401" i="2"/>
  <c r="N1400" i="2"/>
  <c r="N1399" i="2"/>
  <c r="N1398" i="2"/>
  <c r="N1397" i="2"/>
  <c r="N1396" i="2"/>
  <c r="N1395" i="2"/>
  <c r="N1394" i="2"/>
  <c r="N1393" i="2"/>
  <c r="N1392" i="2"/>
  <c r="N1391" i="2"/>
  <c r="N1390" i="2"/>
  <c r="N1389" i="2"/>
  <c r="N1388" i="2"/>
  <c r="N1387" i="2"/>
  <c r="N1385" i="2"/>
  <c r="N1384" i="2"/>
  <c r="N1383" i="2"/>
  <c r="N1382" i="2"/>
  <c r="N1381" i="2"/>
  <c r="N1380" i="2"/>
  <c r="N1379" i="2"/>
  <c r="N1378" i="2"/>
  <c r="N1377" i="2"/>
  <c r="N1376" i="2"/>
  <c r="N1375" i="2"/>
  <c r="N1374" i="2"/>
  <c r="N1373" i="2"/>
  <c r="N1372" i="2"/>
  <c r="N1371" i="2"/>
  <c r="N1370" i="2"/>
  <c r="N1369" i="2"/>
  <c r="N1368" i="2"/>
  <c r="N1367" i="2"/>
  <c r="N1366" i="2"/>
  <c r="N1365" i="2"/>
  <c r="N1364" i="2"/>
  <c r="N1363" i="2"/>
  <c r="N1362" i="2"/>
  <c r="N1361" i="2"/>
  <c r="N1360" i="2"/>
  <c r="N1359" i="2"/>
  <c r="N1358" i="2"/>
  <c r="N1357" i="2"/>
  <c r="N1356" i="2"/>
  <c r="N1355" i="2"/>
  <c r="N1354" i="2"/>
  <c r="N1353" i="2"/>
  <c r="N1352" i="2"/>
  <c r="N1351" i="2"/>
  <c r="N1350" i="2"/>
  <c r="N1349" i="2"/>
  <c r="N1348" i="2"/>
  <c r="N1347" i="2"/>
  <c r="N1346" i="2"/>
  <c r="N1345" i="2"/>
  <c r="N1344" i="2"/>
  <c r="N1343" i="2"/>
  <c r="N1342" i="2"/>
  <c r="N1341" i="2"/>
  <c r="N1340" i="2"/>
  <c r="N1339" i="2"/>
  <c r="N1338" i="2"/>
  <c r="N1337" i="2"/>
  <c r="N1336" i="2"/>
  <c r="N1335" i="2"/>
  <c r="N1334" i="2"/>
  <c r="N1333" i="2"/>
  <c r="N1332" i="2"/>
  <c r="N1331" i="2"/>
  <c r="N1330" i="2"/>
  <c r="N1329" i="2"/>
  <c r="N1328" i="2"/>
  <c r="N1327" i="2"/>
  <c r="N1326" i="2"/>
  <c r="N1325" i="2"/>
  <c r="N1324" i="2"/>
  <c r="N1323" i="2"/>
  <c r="N1322" i="2"/>
  <c r="N1321" i="2"/>
  <c r="N1320" i="2"/>
  <c r="N1319" i="2"/>
  <c r="N1318" i="2"/>
  <c r="N1317" i="2"/>
  <c r="N1316" i="2"/>
  <c r="N1315" i="2"/>
  <c r="N1314" i="2"/>
  <c r="N1313" i="2"/>
  <c r="N1312" i="2"/>
  <c r="N1311" i="2"/>
  <c r="N1310" i="2"/>
  <c r="N1309" i="2"/>
  <c r="N1308" i="2"/>
  <c r="N1307" i="2"/>
  <c r="N1306" i="2"/>
  <c r="N1305" i="2"/>
  <c r="N1304" i="2"/>
  <c r="N1303" i="2"/>
  <c r="N1302" i="2"/>
  <c r="N1301" i="2"/>
  <c r="N1300" i="2"/>
  <c r="N1299" i="2"/>
  <c r="N1298" i="2"/>
  <c r="N1297" i="2"/>
  <c r="N1296" i="2"/>
  <c r="N1295" i="2"/>
  <c r="N1294" i="2"/>
  <c r="N1293" i="2"/>
  <c r="N1292" i="2"/>
  <c r="N1291" i="2"/>
  <c r="N1290" i="2"/>
  <c r="N1289" i="2"/>
  <c r="N1288" i="2"/>
  <c r="N1287" i="2"/>
  <c r="N1286" i="2"/>
  <c r="N1285" i="2"/>
  <c r="N1284" i="2"/>
  <c r="N1283" i="2"/>
  <c r="N1282" i="2"/>
  <c r="N1281" i="2"/>
  <c r="N1280" i="2"/>
  <c r="N1279" i="2"/>
  <c r="N1278" i="2"/>
  <c r="N1277" i="2"/>
  <c r="N1276" i="2"/>
  <c r="N1275" i="2"/>
  <c r="N1274" i="2"/>
  <c r="N1273" i="2"/>
  <c r="N1272" i="2"/>
  <c r="N1271" i="2"/>
  <c r="N1270" i="2"/>
  <c r="N1269" i="2"/>
  <c r="N1268" i="2"/>
  <c r="N1267" i="2"/>
  <c r="N1266" i="2"/>
  <c r="N1265" i="2"/>
  <c r="N1264" i="2"/>
  <c r="N1263" i="2"/>
  <c r="N1262" i="2"/>
  <c r="N1261" i="2"/>
  <c r="N1260" i="2"/>
  <c r="N1259" i="2"/>
  <c r="N1258" i="2"/>
  <c r="N1257" i="2"/>
  <c r="N1256" i="2"/>
  <c r="N1255" i="2"/>
  <c r="N1254" i="2"/>
  <c r="N1253" i="2"/>
  <c r="N1252" i="2"/>
  <c r="N1251" i="2"/>
  <c r="N1250" i="2"/>
  <c r="N1249" i="2"/>
  <c r="N1248" i="2"/>
  <c r="N1247" i="2"/>
  <c r="N1246" i="2"/>
  <c r="N1245" i="2"/>
  <c r="N1244" i="2"/>
  <c r="N1243" i="2"/>
  <c r="N1242" i="2"/>
  <c r="N1241" i="2"/>
  <c r="N1240" i="2"/>
  <c r="N1239" i="2"/>
  <c r="N1238" i="2"/>
  <c r="N1237" i="2"/>
  <c r="N1236" i="2"/>
  <c r="N1235" i="2"/>
  <c r="N1234" i="2"/>
  <c r="N1233" i="2"/>
  <c r="N1232" i="2"/>
  <c r="N1231" i="2"/>
  <c r="N1230" i="2"/>
  <c r="N1229" i="2"/>
  <c r="N1228" i="2"/>
  <c r="N1227" i="2"/>
  <c r="N1226" i="2"/>
  <c r="N1225" i="2"/>
  <c r="N1224" i="2"/>
  <c r="N1223" i="2"/>
  <c r="N1222" i="2"/>
  <c r="N1221" i="2"/>
  <c r="N1220" i="2"/>
  <c r="N1219" i="2"/>
  <c r="N1218" i="2"/>
  <c r="N1217" i="2"/>
  <c r="N1216" i="2"/>
  <c r="N1215" i="2"/>
  <c r="N1214" i="2"/>
  <c r="N1213" i="2"/>
  <c r="N1212" i="2"/>
  <c r="N1211" i="2"/>
  <c r="N1210" i="2"/>
  <c r="N1209" i="2"/>
  <c r="N1208" i="2"/>
  <c r="N1207" i="2"/>
  <c r="N1206" i="2"/>
  <c r="N1205" i="2"/>
  <c r="N1204" i="2"/>
  <c r="N1203" i="2"/>
  <c r="N1202" i="2"/>
  <c r="N1201" i="2"/>
  <c r="N1200" i="2"/>
  <c r="N1199" i="2"/>
  <c r="N1198" i="2"/>
  <c r="N1197" i="2"/>
  <c r="N1196" i="2"/>
  <c r="N1195" i="2"/>
  <c r="N1194" i="2"/>
  <c r="N1193" i="2"/>
  <c r="N1192" i="2"/>
  <c r="N1191" i="2"/>
  <c r="N1190" i="2"/>
  <c r="N1189" i="2"/>
  <c r="N1188" i="2"/>
  <c r="N1187" i="2"/>
  <c r="N1186" i="2"/>
  <c r="N1185" i="2"/>
  <c r="N1184" i="2"/>
  <c r="N1183" i="2"/>
  <c r="N1182" i="2"/>
  <c r="N1181" i="2"/>
  <c r="N1180" i="2"/>
  <c r="N1179" i="2"/>
  <c r="N1178" i="2"/>
  <c r="N1177" i="2"/>
  <c r="N1176" i="2"/>
  <c r="N1175" i="2"/>
  <c r="N1174" i="2"/>
  <c r="N1173" i="2"/>
  <c r="N1172" i="2"/>
  <c r="N1171" i="2"/>
  <c r="N1170" i="2"/>
  <c r="N1169" i="2"/>
  <c r="N1168" i="2"/>
  <c r="N1167" i="2"/>
  <c r="N1166" i="2"/>
  <c r="N1165" i="2"/>
  <c r="N1164" i="2"/>
  <c r="N1163" i="2"/>
  <c r="N1162" i="2"/>
  <c r="N1161" i="2"/>
  <c r="N1160" i="2"/>
  <c r="N1159" i="2"/>
  <c r="N1158" i="2"/>
  <c r="N1157" i="2"/>
  <c r="N1156" i="2"/>
  <c r="N1155" i="2"/>
  <c r="N1154" i="2"/>
  <c r="N1153" i="2"/>
  <c r="N1152" i="2"/>
  <c r="N1151" i="2"/>
  <c r="N1150" i="2"/>
  <c r="N1149" i="2"/>
  <c r="N1148" i="2"/>
  <c r="N1147" i="2"/>
  <c r="N1146" i="2"/>
  <c r="N1145" i="2"/>
  <c r="N1144" i="2"/>
  <c r="N1143" i="2"/>
  <c r="N1142" i="2"/>
  <c r="N1141" i="2"/>
  <c r="N1140" i="2"/>
  <c r="N1139" i="2"/>
  <c r="N1138" i="2"/>
  <c r="N1137" i="2"/>
  <c r="N1136" i="2"/>
  <c r="N1135" i="2"/>
  <c r="N1134" i="2"/>
  <c r="N1133" i="2"/>
  <c r="N1132" i="2"/>
  <c r="N1131" i="2"/>
  <c r="N1130" i="2"/>
  <c r="N1129" i="2"/>
  <c r="N1128" i="2"/>
  <c r="N1127" i="2"/>
  <c r="N1126" i="2"/>
  <c r="N1125" i="2"/>
  <c r="N1124" i="2"/>
  <c r="N1123" i="2"/>
  <c r="N1122" i="2"/>
  <c r="N1121" i="2"/>
  <c r="N1120" i="2"/>
  <c r="N1119" i="2"/>
  <c r="N1118" i="2"/>
  <c r="N1117" i="2"/>
  <c r="N1116" i="2"/>
  <c r="N1115" i="2"/>
  <c r="N1114" i="2"/>
  <c r="N1113" i="2"/>
  <c r="N1112" i="2"/>
  <c r="N1111" i="2"/>
  <c r="N1110" i="2"/>
  <c r="N1109" i="2"/>
  <c r="N1108" i="2"/>
  <c r="N1107" i="2"/>
  <c r="N1106" i="2"/>
  <c r="N1105" i="2"/>
  <c r="N1104" i="2"/>
  <c r="N1103" i="2"/>
  <c r="N1102" i="2"/>
  <c r="N1101" i="2"/>
  <c r="N1100" i="2"/>
  <c r="N1099" i="2"/>
  <c r="N1098" i="2"/>
  <c r="N1097" i="2"/>
  <c r="N1096" i="2"/>
  <c r="N1095" i="2"/>
  <c r="N1094" i="2"/>
  <c r="N1093" i="2"/>
  <c r="N1092" i="2"/>
  <c r="N1091" i="2"/>
  <c r="N1090" i="2"/>
  <c r="N1089" i="2"/>
  <c r="N1088" i="2"/>
  <c r="N1087" i="2"/>
  <c r="N1086" i="2"/>
  <c r="N1085" i="2"/>
  <c r="N1084" i="2"/>
  <c r="N1083" i="2"/>
  <c r="N1082" i="2"/>
  <c r="N1081" i="2"/>
  <c r="N1080" i="2"/>
  <c r="N1079" i="2"/>
  <c r="N1078" i="2"/>
  <c r="N1077" i="2"/>
  <c r="N1076" i="2"/>
  <c r="N1075" i="2"/>
  <c r="N1074" i="2"/>
  <c r="N1073" i="2"/>
  <c r="N1072" i="2"/>
  <c r="N1071" i="2"/>
  <c r="N1070" i="2"/>
  <c r="N1069" i="2"/>
  <c r="N1068" i="2"/>
  <c r="N1067" i="2"/>
  <c r="N1066" i="2"/>
  <c r="N1065" i="2"/>
  <c r="N1064" i="2"/>
  <c r="N1063" i="2"/>
  <c r="N1062" i="2"/>
  <c r="N1061" i="2"/>
  <c r="N1060" i="2"/>
  <c r="N1059" i="2"/>
  <c r="N1058" i="2"/>
  <c r="N1057" i="2"/>
  <c r="N1056" i="2"/>
  <c r="N1055" i="2"/>
  <c r="N1054" i="2"/>
  <c r="N1053" i="2"/>
  <c r="N1052" i="2"/>
  <c r="N1051" i="2"/>
  <c r="N1050" i="2"/>
  <c r="N1049" i="2"/>
  <c r="N1048" i="2"/>
  <c r="N1047" i="2"/>
  <c r="N1046" i="2"/>
  <c r="N1045" i="2"/>
  <c r="N1044" i="2"/>
  <c r="N1043" i="2"/>
  <c r="N1042" i="2"/>
  <c r="N1041" i="2"/>
  <c r="N1040" i="2"/>
  <c r="N1039" i="2"/>
  <c r="N1038" i="2"/>
  <c r="N1037" i="2"/>
  <c r="N1036" i="2"/>
  <c r="N1035" i="2"/>
  <c r="N1034" i="2"/>
  <c r="N1033" i="2"/>
  <c r="N1032" i="2"/>
  <c r="N1031" i="2"/>
  <c r="N1030" i="2"/>
  <c r="N1029" i="2"/>
  <c r="N1028" i="2"/>
  <c r="N1027" i="2"/>
  <c r="N1026" i="2"/>
  <c r="N1025" i="2"/>
  <c r="N1024" i="2"/>
  <c r="N1023" i="2"/>
  <c r="N1022" i="2"/>
  <c r="N1021" i="2"/>
  <c r="N1020" i="2"/>
  <c r="N1019" i="2"/>
  <c r="N1018" i="2"/>
  <c r="N1017" i="2"/>
  <c r="N1016" i="2"/>
  <c r="N1015" i="2"/>
  <c r="N1014" i="2"/>
  <c r="N1013" i="2"/>
  <c r="N1012" i="2"/>
  <c r="N1011" i="2"/>
  <c r="N1010" i="2"/>
  <c r="N1009" i="2"/>
  <c r="N1008" i="2"/>
  <c r="N1007" i="2"/>
  <c r="N1006" i="2"/>
  <c r="N1005" i="2"/>
  <c r="N1004" i="2"/>
  <c r="N1003" i="2"/>
  <c r="N1002" i="2"/>
  <c r="N1001" i="2"/>
  <c r="N1000" i="2"/>
  <c r="N999" i="2"/>
  <c r="N998" i="2"/>
  <c r="N997" i="2"/>
  <c r="N996" i="2"/>
  <c r="N995" i="2"/>
  <c r="N994" i="2"/>
  <c r="N993" i="2"/>
  <c r="N992" i="2"/>
  <c r="N991" i="2"/>
  <c r="N990" i="2"/>
  <c r="N989" i="2"/>
  <c r="N988" i="2"/>
  <c r="N987" i="2"/>
  <c r="N986" i="2"/>
  <c r="N985" i="2"/>
  <c r="N984" i="2"/>
  <c r="N983" i="2"/>
  <c r="N982" i="2"/>
  <c r="N981" i="2"/>
  <c r="N980" i="2"/>
  <c r="N979" i="2"/>
  <c r="N978" i="2"/>
  <c r="N977" i="2"/>
  <c r="N976" i="2"/>
  <c r="N975" i="2"/>
  <c r="N974" i="2"/>
  <c r="N973" i="2"/>
  <c r="N972" i="2"/>
  <c r="N971" i="2"/>
  <c r="N970" i="2"/>
  <c r="N969" i="2"/>
  <c r="N968" i="2"/>
  <c r="N967" i="2"/>
  <c r="N966" i="2"/>
  <c r="N965" i="2"/>
  <c r="N964" i="2"/>
  <c r="N963" i="2"/>
  <c r="N962" i="2"/>
  <c r="N961" i="2"/>
  <c r="N960" i="2"/>
  <c r="N959" i="2"/>
  <c r="N958" i="2"/>
  <c r="N957" i="2"/>
  <c r="N956" i="2"/>
  <c r="N955" i="2"/>
  <c r="N954" i="2"/>
  <c r="N953" i="2"/>
  <c r="N952" i="2"/>
  <c r="N951" i="2"/>
  <c r="N950" i="2"/>
  <c r="N949" i="2"/>
  <c r="N948" i="2"/>
  <c r="N947" i="2"/>
  <c r="N946" i="2"/>
  <c r="N945" i="2"/>
  <c r="N944" i="2"/>
  <c r="N943" i="2"/>
  <c r="N942" i="2"/>
  <c r="N941" i="2"/>
  <c r="N940" i="2"/>
  <c r="N939" i="2"/>
  <c r="N938" i="2"/>
  <c r="N937" i="2"/>
  <c r="N936" i="2"/>
  <c r="N935" i="2"/>
  <c r="N934" i="2"/>
  <c r="N933" i="2"/>
  <c r="N932" i="2"/>
  <c r="N931" i="2"/>
  <c r="N930" i="2"/>
  <c r="N929" i="2"/>
  <c r="N928" i="2"/>
  <c r="N927" i="2"/>
  <c r="N926" i="2"/>
  <c r="N925" i="2"/>
  <c r="N924" i="2"/>
  <c r="N923" i="2"/>
  <c r="N922" i="2"/>
  <c r="N921" i="2"/>
  <c r="N920" i="2"/>
  <c r="N919" i="2"/>
  <c r="N918" i="2"/>
  <c r="N917" i="2"/>
  <c r="N916" i="2"/>
  <c r="N915" i="2"/>
  <c r="N914" i="2"/>
  <c r="N913" i="2"/>
  <c r="N912" i="2"/>
  <c r="N911" i="2"/>
  <c r="N910" i="2"/>
  <c r="N909" i="2"/>
  <c r="N908" i="2"/>
  <c r="N907" i="2"/>
  <c r="N906" i="2"/>
  <c r="N905" i="2"/>
  <c r="N904" i="2"/>
  <c r="N903" i="2"/>
  <c r="N902" i="2"/>
  <c r="N901" i="2"/>
  <c r="N900" i="2"/>
  <c r="N899" i="2"/>
  <c r="N898" i="2"/>
  <c r="N897" i="2"/>
  <c r="N896" i="2"/>
  <c r="N895" i="2"/>
  <c r="N894" i="2"/>
  <c r="N893" i="2"/>
  <c r="N892" i="2"/>
  <c r="N891" i="2"/>
  <c r="N890" i="2"/>
  <c r="N889" i="2"/>
  <c r="N888" i="2"/>
  <c r="N887" i="2"/>
  <c r="N886" i="2"/>
  <c r="N885" i="2"/>
  <c r="N884" i="2"/>
  <c r="N883" i="2"/>
  <c r="N882" i="2"/>
  <c r="N881" i="2"/>
  <c r="N880" i="2"/>
  <c r="N879" i="2"/>
  <c r="N878" i="2"/>
  <c r="N877" i="2"/>
  <c r="N876" i="2"/>
  <c r="N875" i="2"/>
  <c r="N874" i="2"/>
  <c r="N873" i="2"/>
  <c r="N872" i="2"/>
  <c r="N871" i="2"/>
  <c r="N870" i="2"/>
  <c r="N869" i="2"/>
  <c r="N868" i="2"/>
  <c r="N867" i="2"/>
  <c r="N866" i="2"/>
  <c r="N865" i="2"/>
  <c r="N864" i="2"/>
  <c r="N863" i="2"/>
  <c r="N862" i="2"/>
  <c r="N861" i="2"/>
  <c r="N860" i="2"/>
  <c r="N859" i="2"/>
  <c r="N858" i="2"/>
  <c r="N857" i="2"/>
  <c r="N856" i="2"/>
  <c r="N855" i="2"/>
  <c r="N854" i="2"/>
  <c r="N853" i="2"/>
  <c r="N852" i="2"/>
  <c r="N851" i="2"/>
  <c r="N850" i="2"/>
  <c r="N849" i="2"/>
  <c r="N848" i="2"/>
  <c r="N847" i="2"/>
  <c r="N846" i="2"/>
  <c r="N845" i="2"/>
  <c r="N844" i="2"/>
  <c r="N843" i="2"/>
  <c r="N842" i="2"/>
  <c r="N841" i="2"/>
  <c r="N840" i="2"/>
  <c r="N839" i="2"/>
  <c r="N838" i="2"/>
  <c r="N837" i="2"/>
  <c r="N836" i="2"/>
  <c r="N835" i="2"/>
  <c r="N834" i="2"/>
  <c r="N833" i="2"/>
  <c r="N832" i="2"/>
  <c r="N831" i="2"/>
  <c r="N830" i="2"/>
  <c r="N829" i="2"/>
  <c r="N828" i="2"/>
  <c r="N827" i="2"/>
  <c r="N826" i="2"/>
  <c r="N825" i="2"/>
  <c r="N824" i="2"/>
  <c r="N823" i="2"/>
  <c r="N822" i="2"/>
  <c r="N821" i="2"/>
  <c r="N820" i="2"/>
  <c r="N819" i="2"/>
  <c r="N818" i="2"/>
  <c r="N817" i="2"/>
  <c r="N816" i="2"/>
  <c r="N815" i="2"/>
  <c r="N814" i="2"/>
  <c r="N813" i="2"/>
  <c r="N812" i="2"/>
  <c r="N811" i="2"/>
  <c r="N810" i="2"/>
  <c r="N809" i="2"/>
  <c r="N808" i="2"/>
  <c r="N807" i="2"/>
  <c r="N806" i="2"/>
  <c r="N805" i="2"/>
  <c r="N804" i="2"/>
  <c r="N803" i="2"/>
  <c r="N802" i="2"/>
  <c r="N801" i="2"/>
  <c r="N800" i="2"/>
  <c r="N799" i="2"/>
  <c r="N798" i="2"/>
  <c r="N797" i="2"/>
  <c r="N796" i="2"/>
  <c r="N795" i="2"/>
  <c r="N794" i="2"/>
  <c r="N793" i="2"/>
  <c r="N792" i="2"/>
  <c r="N791" i="2"/>
  <c r="N790" i="2"/>
  <c r="N789" i="2"/>
  <c r="N788" i="2"/>
  <c r="N787" i="2"/>
  <c r="N786" i="2"/>
  <c r="N785" i="2"/>
  <c r="N784" i="2"/>
  <c r="N783" i="2"/>
  <c r="N782" i="2"/>
  <c r="N781" i="2"/>
  <c r="N780" i="2"/>
  <c r="N779" i="2"/>
  <c r="N778" i="2"/>
  <c r="N777" i="2"/>
  <c r="N776" i="2"/>
  <c r="N775" i="2"/>
  <c r="N774" i="2"/>
  <c r="N773" i="2"/>
  <c r="N772" i="2"/>
  <c r="N771" i="2"/>
  <c r="N770" i="2"/>
  <c r="N769" i="2"/>
  <c r="N768" i="2"/>
  <c r="N767" i="2"/>
  <c r="N766" i="2"/>
  <c r="N765" i="2"/>
  <c r="N764" i="2"/>
  <c r="N763" i="2"/>
  <c r="N762" i="2"/>
  <c r="N761" i="2"/>
  <c r="N760" i="2"/>
  <c r="N759" i="2"/>
  <c r="N758" i="2"/>
  <c r="N757" i="2"/>
  <c r="N756" i="2"/>
  <c r="N755" i="2"/>
  <c r="N754" i="2"/>
  <c r="N753" i="2"/>
  <c r="N752" i="2"/>
  <c r="N751" i="2"/>
  <c r="N750" i="2"/>
  <c r="N749" i="2"/>
  <c r="N748" i="2"/>
  <c r="N747" i="2"/>
  <c r="N746" i="2"/>
  <c r="N745" i="2"/>
  <c r="N744" i="2"/>
  <c r="N743" i="2"/>
  <c r="N742" i="2"/>
  <c r="N741" i="2"/>
  <c r="N740" i="2"/>
  <c r="N739" i="2"/>
  <c r="N738" i="2"/>
  <c r="N737" i="2"/>
  <c r="N736" i="2"/>
  <c r="N735" i="2"/>
  <c r="N734" i="2"/>
  <c r="N733" i="2"/>
  <c r="N732" i="2"/>
  <c r="N731" i="2"/>
  <c r="N730" i="2"/>
  <c r="N729" i="2"/>
  <c r="N728" i="2"/>
  <c r="N727" i="2"/>
  <c r="N726" i="2"/>
  <c r="N725" i="2"/>
  <c r="N724" i="2"/>
  <c r="N723" i="2"/>
  <c r="N722" i="2"/>
  <c r="N721" i="2"/>
  <c r="N720" i="2"/>
  <c r="N719" i="2"/>
  <c r="N718" i="2"/>
  <c r="N717" i="2"/>
  <c r="N716" i="2"/>
  <c r="N715" i="2"/>
  <c r="N714" i="2"/>
  <c r="N713" i="2"/>
  <c r="N712" i="2"/>
  <c r="N711" i="2"/>
  <c r="N710" i="2"/>
  <c r="N709" i="2"/>
  <c r="N708" i="2"/>
  <c r="N707" i="2"/>
  <c r="N706" i="2"/>
  <c r="N705" i="2"/>
  <c r="N704" i="2"/>
  <c r="N703" i="2"/>
  <c r="N702" i="2"/>
  <c r="N701" i="2"/>
  <c r="N700" i="2"/>
  <c r="N699" i="2"/>
  <c r="N698" i="2"/>
  <c r="N697" i="2"/>
  <c r="N696" i="2"/>
  <c r="N695" i="2"/>
  <c r="N694" i="2"/>
  <c r="N693" i="2"/>
  <c r="N692" i="2"/>
  <c r="N691" i="2"/>
  <c r="N690" i="2"/>
  <c r="N689" i="2"/>
  <c r="N688" i="2"/>
  <c r="N687" i="2"/>
  <c r="N686" i="2"/>
  <c r="N685" i="2"/>
  <c r="N684" i="2"/>
  <c r="N683" i="2"/>
  <c r="N682" i="2"/>
  <c r="N681" i="2"/>
  <c r="N680" i="2"/>
  <c r="N679" i="2"/>
  <c r="N678" i="2"/>
  <c r="N677" i="2"/>
  <c r="N676" i="2"/>
  <c r="N675" i="2"/>
  <c r="N674" i="2"/>
  <c r="N673" i="2"/>
  <c r="N672" i="2"/>
  <c r="N671" i="2"/>
  <c r="N670" i="2"/>
  <c r="N669" i="2"/>
  <c r="N668" i="2"/>
  <c r="N667" i="2"/>
  <c r="N666" i="2"/>
  <c r="N665" i="2"/>
  <c r="N664" i="2"/>
  <c r="N663" i="2"/>
  <c r="N662" i="2"/>
  <c r="N661" i="2"/>
  <c r="N660" i="2"/>
  <c r="N659" i="2"/>
  <c r="N658" i="2"/>
  <c r="N657" i="2"/>
  <c r="N656" i="2"/>
  <c r="N655" i="2"/>
  <c r="N654" i="2"/>
  <c r="N653" i="2"/>
  <c r="N652" i="2"/>
  <c r="N651" i="2"/>
  <c r="N650" i="2"/>
  <c r="N649" i="2"/>
  <c r="N648" i="2"/>
  <c r="N647" i="2"/>
  <c r="N646" i="2"/>
  <c r="N645" i="2"/>
  <c r="N644" i="2"/>
  <c r="N643" i="2"/>
  <c r="N642" i="2"/>
  <c r="N641" i="2"/>
  <c r="N640" i="2"/>
  <c r="N639" i="2"/>
  <c r="N638" i="2"/>
  <c r="N637" i="2"/>
  <c r="N636" i="2"/>
  <c r="N635" i="2"/>
  <c r="N634" i="2"/>
  <c r="N633" i="2"/>
  <c r="N632" i="2"/>
  <c r="N631" i="2"/>
  <c r="N630" i="2"/>
  <c r="N629" i="2"/>
  <c r="N628" i="2"/>
  <c r="N627" i="2"/>
  <c r="N626" i="2"/>
  <c r="N625" i="2"/>
  <c r="N624" i="2"/>
  <c r="N623" i="2"/>
  <c r="N622" i="2"/>
  <c r="N621" i="2"/>
  <c r="N620" i="2"/>
  <c r="N619" i="2"/>
  <c r="N618" i="2"/>
  <c r="N617" i="2"/>
  <c r="N616" i="2"/>
  <c r="N615" i="2"/>
  <c r="N614" i="2"/>
  <c r="N613" i="2"/>
  <c r="N612" i="2"/>
  <c r="N611" i="2"/>
  <c r="N610" i="2"/>
  <c r="N609" i="2"/>
  <c r="N608" i="2"/>
  <c r="N607" i="2"/>
  <c r="N606" i="2"/>
  <c r="N605" i="2"/>
  <c r="N604" i="2"/>
  <c r="N603" i="2"/>
  <c r="N602" i="2"/>
  <c r="N601" i="2"/>
  <c r="N600" i="2"/>
  <c r="N599" i="2"/>
  <c r="N598" i="2"/>
  <c r="N597" i="2"/>
  <c r="N596" i="2"/>
  <c r="N595" i="2"/>
  <c r="N594" i="2"/>
  <c r="N593" i="2"/>
  <c r="N592" i="2"/>
  <c r="N591" i="2"/>
  <c r="N590" i="2"/>
  <c r="N589" i="2"/>
  <c r="N588" i="2"/>
  <c r="N587" i="2"/>
  <c r="N586" i="2"/>
  <c r="N585" i="2"/>
  <c r="N584" i="2"/>
  <c r="N583" i="2"/>
  <c r="N582" i="2"/>
  <c r="N581" i="2"/>
  <c r="N580" i="2"/>
  <c r="N579" i="2"/>
  <c r="N578" i="2"/>
  <c r="N577" i="2"/>
  <c r="N576" i="2"/>
  <c r="N575" i="2"/>
  <c r="N574" i="2"/>
  <c r="N573" i="2"/>
  <c r="N572" i="2"/>
  <c r="N571" i="2"/>
  <c r="N570" i="2"/>
  <c r="N569" i="2"/>
  <c r="N568" i="2"/>
  <c r="N567" i="2"/>
  <c r="N566" i="2"/>
  <c r="N565" i="2"/>
  <c r="N564" i="2"/>
  <c r="N563" i="2"/>
  <c r="N562" i="2"/>
  <c r="N561" i="2"/>
  <c r="N560" i="2"/>
  <c r="N559" i="2"/>
  <c r="N558" i="2"/>
  <c r="N557" i="2"/>
  <c r="N556" i="2"/>
  <c r="N555" i="2"/>
  <c r="N554" i="2"/>
  <c r="N553" i="2"/>
  <c r="N552" i="2"/>
  <c r="N551" i="2"/>
  <c r="N550" i="2"/>
  <c r="N549" i="2"/>
  <c r="N548" i="2"/>
  <c r="N547" i="2"/>
  <c r="N546" i="2"/>
  <c r="N545" i="2"/>
  <c r="N544" i="2"/>
  <c r="N543" i="2"/>
  <c r="N542" i="2"/>
  <c r="N541" i="2"/>
  <c r="N540" i="2"/>
  <c r="N539" i="2"/>
  <c r="N538" i="2"/>
  <c r="N537" i="2"/>
  <c r="N536" i="2"/>
  <c r="N535" i="2"/>
  <c r="N534" i="2"/>
  <c r="N533" i="2"/>
  <c r="N532" i="2"/>
  <c r="N531" i="2"/>
  <c r="N530" i="2"/>
  <c r="N529" i="2"/>
  <c r="N528" i="2"/>
  <c r="N527" i="2"/>
  <c r="N526" i="2"/>
  <c r="N525" i="2"/>
  <c r="N524" i="2"/>
  <c r="N523" i="2"/>
  <c r="N522" i="2"/>
  <c r="N521" i="2"/>
  <c r="N520" i="2"/>
  <c r="N519" i="2"/>
  <c r="N518" i="2"/>
  <c r="N517" i="2"/>
  <c r="N516" i="2"/>
  <c r="N515" i="2"/>
  <c r="N514" i="2"/>
  <c r="N513" i="2"/>
  <c r="N512" i="2"/>
  <c r="N511" i="2"/>
  <c r="N510" i="2"/>
  <c r="N509" i="2"/>
  <c r="N508" i="2"/>
  <c r="N507" i="2"/>
  <c r="N506" i="2"/>
  <c r="N505" i="2"/>
  <c r="N504" i="2"/>
  <c r="N503" i="2"/>
  <c r="N502" i="2"/>
  <c r="N501" i="2"/>
  <c r="N500" i="2"/>
  <c r="N499" i="2"/>
  <c r="N498" i="2"/>
  <c r="N497" i="2"/>
  <c r="N496" i="2"/>
  <c r="N495" i="2"/>
  <c r="N494" i="2"/>
  <c r="N493" i="2"/>
  <c r="N492" i="2"/>
  <c r="N491" i="2"/>
  <c r="N490" i="2"/>
  <c r="N489" i="2"/>
  <c r="N488" i="2"/>
  <c r="N487" i="2"/>
  <c r="N486" i="2"/>
  <c r="N485" i="2"/>
  <c r="N484" i="2"/>
  <c r="N483" i="2"/>
  <c r="N482" i="2"/>
  <c r="N481" i="2"/>
  <c r="N480" i="2"/>
  <c r="N479" i="2"/>
  <c r="N478" i="2"/>
  <c r="N477" i="2"/>
  <c r="N476" i="2"/>
  <c r="N475" i="2"/>
  <c r="N474" i="2"/>
  <c r="N473" i="2"/>
  <c r="N472" i="2"/>
  <c r="N471" i="2"/>
  <c r="N470" i="2"/>
  <c r="N469" i="2"/>
  <c r="N468" i="2"/>
  <c r="N467" i="2"/>
  <c r="N466" i="2"/>
  <c r="N465" i="2"/>
  <c r="N464" i="2"/>
  <c r="N463" i="2"/>
  <c r="N462" i="2"/>
  <c r="N461" i="2"/>
  <c r="N460" i="2"/>
  <c r="N459" i="2"/>
  <c r="N458" i="2"/>
  <c r="N457" i="2"/>
  <c r="N456" i="2"/>
  <c r="N455" i="2"/>
  <c r="N454" i="2"/>
  <c r="N453" i="2"/>
  <c r="N452" i="2"/>
  <c r="N451" i="2"/>
  <c r="N450" i="2"/>
  <c r="N449" i="2"/>
  <c r="N448" i="2"/>
  <c r="N447" i="2"/>
  <c r="N446" i="2"/>
  <c r="N445" i="2"/>
  <c r="N444" i="2"/>
  <c r="N443" i="2"/>
  <c r="N442" i="2"/>
  <c r="N441" i="2"/>
  <c r="N440" i="2"/>
  <c r="N439" i="2"/>
  <c r="N438" i="2"/>
  <c r="N437" i="2"/>
  <c r="N436" i="2"/>
  <c r="N435" i="2"/>
  <c r="N434" i="2"/>
  <c r="N433" i="2"/>
  <c r="N432" i="2"/>
  <c r="N431" i="2"/>
  <c r="N430" i="2"/>
  <c r="N429" i="2"/>
  <c r="N428" i="2"/>
  <c r="N427" i="2"/>
  <c r="N426" i="2"/>
  <c r="N425" i="2"/>
  <c r="N424" i="2"/>
  <c r="N423" i="2"/>
  <c r="N422" i="2"/>
  <c r="N421" i="2"/>
  <c r="N420" i="2"/>
  <c r="N419" i="2"/>
  <c r="N418" i="2"/>
  <c r="N417" i="2"/>
  <c r="N416" i="2"/>
  <c r="N415" i="2"/>
  <c r="N414" i="2"/>
  <c r="N413" i="2"/>
  <c r="N412" i="2"/>
  <c r="N411" i="2"/>
  <c r="N410" i="2"/>
  <c r="N409" i="2"/>
  <c r="N408" i="2"/>
  <c r="N407" i="2"/>
  <c r="N406" i="2"/>
  <c r="N405" i="2"/>
  <c r="N404" i="2"/>
  <c r="N403" i="2"/>
  <c r="N402" i="2"/>
  <c r="N401" i="2"/>
  <c r="N400" i="2"/>
  <c r="N399" i="2"/>
  <c r="N398" i="2"/>
  <c r="N397" i="2"/>
  <c r="N396" i="2"/>
  <c r="N395" i="2"/>
  <c r="N394" i="2"/>
  <c r="N393" i="2"/>
  <c r="N392" i="2"/>
  <c r="N391" i="2"/>
  <c r="N390" i="2"/>
  <c r="N389" i="2"/>
  <c r="N388" i="2"/>
  <c r="N387" i="2"/>
  <c r="N386" i="2"/>
  <c r="N385" i="2"/>
  <c r="N384" i="2"/>
  <c r="N383" i="2"/>
  <c r="N382" i="2"/>
  <c r="N381" i="2"/>
  <c r="N380" i="2"/>
  <c r="N379" i="2"/>
  <c r="N378" i="2"/>
  <c r="N377" i="2"/>
  <c r="N376" i="2"/>
  <c r="N375" i="2"/>
  <c r="N374" i="2"/>
  <c r="N373" i="2"/>
  <c r="N372" i="2"/>
  <c r="N371" i="2"/>
  <c r="N370" i="2"/>
  <c r="N369" i="2"/>
  <c r="N368" i="2"/>
  <c r="N367" i="2"/>
  <c r="N366" i="2"/>
  <c r="N365" i="2"/>
  <c r="N364" i="2"/>
  <c r="N363" i="2"/>
  <c r="N362" i="2"/>
  <c r="N361" i="2"/>
  <c r="N360" i="2"/>
  <c r="N359" i="2"/>
  <c r="N358" i="2"/>
  <c r="N357" i="2"/>
  <c r="N356" i="2"/>
  <c r="N355" i="2"/>
  <c r="N354" i="2"/>
  <c r="N353" i="2"/>
  <c r="N352" i="2"/>
  <c r="N351" i="2"/>
  <c r="N350" i="2"/>
  <c r="N349" i="2"/>
  <c r="N348" i="2"/>
  <c r="N347" i="2"/>
  <c r="N346" i="2"/>
  <c r="N345" i="2"/>
  <c r="N344" i="2"/>
  <c r="N343" i="2"/>
  <c r="N342" i="2"/>
  <c r="N341" i="2"/>
  <c r="N340" i="2"/>
  <c r="N339" i="2"/>
  <c r="N338" i="2"/>
  <c r="N337" i="2"/>
  <c r="N336" i="2"/>
  <c r="N335" i="2"/>
  <c r="N334" i="2"/>
  <c r="N333" i="2"/>
  <c r="N332" i="2"/>
  <c r="N331" i="2"/>
  <c r="N330" i="2"/>
  <c r="N329" i="2"/>
  <c r="N328" i="2"/>
  <c r="N327" i="2"/>
  <c r="N326" i="2"/>
  <c r="N325" i="2"/>
  <c r="N324" i="2"/>
  <c r="N323" i="2"/>
  <c r="N322" i="2"/>
  <c r="N321" i="2"/>
  <c r="N320" i="2"/>
  <c r="N319" i="2"/>
  <c r="N318" i="2"/>
  <c r="N317" i="2"/>
  <c r="N316" i="2"/>
  <c r="N315" i="2"/>
  <c r="N314" i="2"/>
  <c r="N313" i="2"/>
  <c r="N312" i="2"/>
  <c r="N311" i="2"/>
  <c r="N310" i="2"/>
  <c r="N309" i="2"/>
  <c r="N308" i="2"/>
  <c r="N307" i="2"/>
  <c r="N306" i="2"/>
  <c r="N305" i="2"/>
  <c r="N304" i="2"/>
  <c r="N303" i="2"/>
  <c r="N302" i="2"/>
  <c r="N301" i="2"/>
  <c r="N300" i="2"/>
  <c r="N299" i="2"/>
  <c r="N298" i="2"/>
  <c r="N297" i="2"/>
  <c r="N296" i="2"/>
  <c r="N295" i="2"/>
  <c r="N294" i="2"/>
  <c r="N293" i="2"/>
  <c r="N292" i="2"/>
  <c r="N291" i="2"/>
  <c r="N290" i="2"/>
  <c r="N289" i="2"/>
  <c r="N288" i="2"/>
  <c r="N287" i="2"/>
  <c r="N286" i="2"/>
  <c r="N285" i="2"/>
  <c r="N284" i="2"/>
  <c r="N283" i="2"/>
  <c r="N282" i="2"/>
  <c r="N281" i="2"/>
  <c r="N280" i="2"/>
  <c r="N279" i="2"/>
  <c r="N278" i="2"/>
  <c r="N277" i="2"/>
  <c r="N276" i="2"/>
  <c r="N275" i="2"/>
  <c r="N274" i="2"/>
  <c r="N273" i="2"/>
  <c r="N272" i="2"/>
  <c r="N271" i="2"/>
  <c r="N270" i="2"/>
  <c r="N269" i="2"/>
  <c r="N268" i="2"/>
  <c r="N267" i="2"/>
  <c r="N266" i="2"/>
  <c r="N265" i="2"/>
  <c r="N264" i="2"/>
  <c r="N263" i="2"/>
  <c r="N262" i="2"/>
  <c r="N261" i="2"/>
  <c r="N260" i="2"/>
  <c r="N259" i="2"/>
  <c r="N258" i="2"/>
  <c r="N257" i="2"/>
  <c r="N256" i="2"/>
  <c r="N255" i="2"/>
  <c r="N254" i="2"/>
  <c r="N253" i="2"/>
  <c r="N252" i="2"/>
  <c r="N251" i="2"/>
  <c r="N250" i="2"/>
  <c r="N249" i="2"/>
  <c r="N248" i="2"/>
  <c r="N247" i="2"/>
  <c r="N246" i="2"/>
  <c r="N245" i="2"/>
  <c r="N244" i="2"/>
  <c r="N243" i="2"/>
  <c r="N242" i="2"/>
  <c r="N241" i="2"/>
  <c r="N240" i="2"/>
  <c r="N239" i="2"/>
  <c r="N238" i="2"/>
  <c r="N237" i="2"/>
  <c r="N236" i="2"/>
  <c r="N235" i="2"/>
  <c r="N234" i="2"/>
  <c r="N233" i="2"/>
  <c r="N232" i="2"/>
  <c r="N231" i="2"/>
  <c r="N230" i="2"/>
  <c r="N229" i="2"/>
  <c r="N228" i="2"/>
  <c r="N227" i="2"/>
  <c r="N226" i="2"/>
  <c r="N225" i="2"/>
  <c r="N224" i="2"/>
  <c r="N223" i="2"/>
  <c r="N222" i="2"/>
  <c r="N221" i="2"/>
  <c r="N220" i="2"/>
  <c r="N219" i="2"/>
  <c r="N218" i="2"/>
  <c r="N217" i="2"/>
  <c r="N216" i="2"/>
  <c r="N215" i="2"/>
  <c r="N214" i="2"/>
  <c r="N213" i="2"/>
  <c r="N212" i="2"/>
  <c r="N211" i="2"/>
  <c r="N210" i="2"/>
  <c r="N209" i="2"/>
  <c r="N208" i="2"/>
  <c r="N207" i="2"/>
  <c r="N206" i="2"/>
  <c r="N205" i="2"/>
  <c r="N204" i="2"/>
  <c r="N203" i="2"/>
  <c r="N202" i="2"/>
  <c r="N201" i="2"/>
  <c r="N200" i="2"/>
  <c r="N199" i="2"/>
  <c r="N198" i="2"/>
  <c r="N197" i="2"/>
  <c r="N196" i="2"/>
  <c r="N195" i="2"/>
  <c r="N194" i="2"/>
  <c r="N193" i="2"/>
  <c r="N192" i="2"/>
  <c r="N191" i="2"/>
  <c r="N190" i="2"/>
  <c r="N189" i="2"/>
  <c r="N188" i="2"/>
  <c r="N187" i="2"/>
  <c r="N186" i="2"/>
  <c r="N185" i="2"/>
  <c r="N184" i="2"/>
  <c r="N183" i="2"/>
  <c r="N182" i="2"/>
  <c r="N181" i="2"/>
  <c r="N180" i="2"/>
  <c r="N179" i="2"/>
  <c r="N178" i="2"/>
  <c r="N177" i="2"/>
  <c r="N176" i="2"/>
  <c r="N175" i="2"/>
  <c r="N174" i="2"/>
  <c r="N173" i="2"/>
  <c r="N172" i="2"/>
  <c r="N171" i="2"/>
  <c r="N170" i="2"/>
  <c r="N169" i="2"/>
  <c r="N168" i="2"/>
  <c r="N167" i="2"/>
  <c r="N166" i="2"/>
  <c r="N165" i="2"/>
  <c r="N164" i="2"/>
  <c r="N163" i="2"/>
  <c r="N162" i="2"/>
  <c r="N161" i="2"/>
  <c r="N160" i="2"/>
  <c r="N159" i="2"/>
  <c r="N158" i="2"/>
  <c r="N157" i="2"/>
  <c r="N156" i="2"/>
  <c r="N155" i="2"/>
  <c r="N154" i="2"/>
  <c r="N153" i="2"/>
  <c r="N152" i="2"/>
  <c r="N151" i="2"/>
  <c r="N150" i="2"/>
  <c r="N149" i="2"/>
  <c r="N148" i="2"/>
  <c r="N147" i="2"/>
  <c r="N146" i="2"/>
  <c r="N145" i="2"/>
  <c r="N144" i="2"/>
  <c r="N143" i="2"/>
  <c r="N142" i="2"/>
  <c r="N141" i="2"/>
  <c r="N140" i="2"/>
  <c r="N139" i="2"/>
  <c r="N138" i="2"/>
  <c r="N137" i="2"/>
  <c r="N136" i="2"/>
  <c r="N135" i="2"/>
  <c r="N134" i="2"/>
  <c r="N133" i="2"/>
  <c r="N132" i="2"/>
  <c r="N131" i="2"/>
  <c r="N130" i="2"/>
  <c r="N129" i="2"/>
  <c r="N128" i="2"/>
  <c r="N127" i="2"/>
  <c r="N126" i="2"/>
  <c r="N125" i="2"/>
  <c r="N124" i="2"/>
  <c r="N123" i="2"/>
  <c r="N122" i="2"/>
  <c r="N121" i="2"/>
  <c r="N120" i="2"/>
  <c r="N119" i="2"/>
  <c r="N118" i="2"/>
  <c r="N117" i="2"/>
  <c r="N116" i="2"/>
  <c r="N115" i="2"/>
  <c r="N114" i="2"/>
  <c r="N113" i="2"/>
  <c r="N112" i="2"/>
  <c r="N111" i="2"/>
  <c r="N110" i="2"/>
  <c r="N109" i="2"/>
  <c r="N108" i="2"/>
  <c r="N107" i="2"/>
  <c r="N106" i="2"/>
  <c r="N105" i="2"/>
  <c r="N104" i="2"/>
  <c r="N103" i="2"/>
  <c r="N102" i="2"/>
  <c r="N101" i="2"/>
  <c r="N100" i="2"/>
  <c r="N99" i="2"/>
  <c r="N98" i="2"/>
  <c r="N97" i="2"/>
  <c r="N96" i="2"/>
  <c r="N95" i="2"/>
  <c r="N94" i="2"/>
  <c r="N93" i="2"/>
  <c r="N92" i="2"/>
  <c r="N91" i="2"/>
  <c r="N90" i="2"/>
  <c r="N89" i="2"/>
  <c r="N88" i="2"/>
  <c r="N87" i="2"/>
  <c r="N86" i="2"/>
  <c r="N85" i="2"/>
  <c r="N84" i="2"/>
  <c r="N83" i="2"/>
  <c r="N82" i="2"/>
  <c r="N81" i="2"/>
  <c r="N80" i="2"/>
  <c r="N79" i="2"/>
  <c r="N78" i="2"/>
  <c r="N77" i="2"/>
  <c r="N76" i="2"/>
  <c r="N75" i="2"/>
  <c r="N74" i="2"/>
  <c r="N73" i="2"/>
  <c r="N72" i="2"/>
  <c r="N71" i="2"/>
  <c r="N70" i="2"/>
  <c r="N69" i="2"/>
  <c r="N68" i="2"/>
  <c r="N67" i="2"/>
  <c r="N66" i="2"/>
  <c r="N65" i="2"/>
  <c r="N64" i="2"/>
  <c r="N63" i="2"/>
  <c r="N62" i="2"/>
  <c r="N61" i="2"/>
  <c r="N60" i="2"/>
  <c r="N59" i="2"/>
  <c r="N58" i="2"/>
  <c r="N57" i="2"/>
  <c r="N56" i="2"/>
  <c r="N55" i="2"/>
  <c r="N54" i="2"/>
  <c r="N53" i="2"/>
  <c r="N52" i="2"/>
  <c r="N51" i="2"/>
  <c r="N50" i="2"/>
  <c r="N49" i="2"/>
  <c r="N48" i="2"/>
  <c r="N47" i="2"/>
  <c r="N46" i="2"/>
  <c r="N45" i="2"/>
  <c r="N44" i="2"/>
  <c r="N43" i="2"/>
  <c r="N42" i="2"/>
  <c r="N41" i="2"/>
  <c r="N40" i="2"/>
  <c r="N39" i="2"/>
  <c r="N38" i="2"/>
  <c r="N37" i="2"/>
  <c r="N36" i="2"/>
  <c r="N35" i="2"/>
  <c r="N34" i="2"/>
  <c r="N33" i="2"/>
  <c r="N32" i="2"/>
  <c r="N31" i="2"/>
  <c r="N30" i="2"/>
  <c r="N29" i="2"/>
  <c r="N28" i="2"/>
  <c r="N27" i="2"/>
  <c r="N26" i="2"/>
  <c r="N25" i="2"/>
  <c r="N24" i="2"/>
  <c r="N23" i="2"/>
  <c r="N22" i="2"/>
  <c r="N21" i="2"/>
  <c r="N20" i="2"/>
  <c r="N19" i="2"/>
  <c r="N18" i="2"/>
  <c r="N17" i="2"/>
  <c r="N16" i="2"/>
  <c r="N15" i="2"/>
  <c r="N14" i="2"/>
  <c r="N13" i="2"/>
  <c r="N12" i="2"/>
  <c r="N11" i="2"/>
  <c r="N10" i="2"/>
  <c r="N9" i="2"/>
  <c r="N8" i="2"/>
  <c r="N7" i="2"/>
  <c r="N6" i="2"/>
  <c r="N5" i="2"/>
  <c r="N4" i="2"/>
  <c r="N3" i="2"/>
  <c r="N2" i="2"/>
  <c r="G30" i="4" l="1"/>
  <c r="D30" i="4"/>
  <c r="C27" i="4"/>
  <c r="C24" i="4"/>
  <c r="C21" i="4"/>
  <c r="C18" i="4"/>
  <c r="C15" i="4"/>
  <c r="C11" i="4"/>
  <c r="BC36" i="4" s="1"/>
  <c r="C13" i="4" s="1"/>
  <c r="C7" i="4"/>
  <c r="BC34" i="4" s="1"/>
  <c r="C9" i="4" s="1"/>
  <c r="I3" i="4"/>
  <c r="BI2" i="4"/>
  <c r="C5" i="4"/>
  <c r="BJ2" i="4" l="1"/>
  <c r="C4" i="4" s="1"/>
  <c r="BD6" i="4"/>
  <c r="D11" i="4" s="1"/>
  <c r="BJ1" i="4"/>
  <c r="BJ8" i="4"/>
  <c r="BD4" i="4"/>
  <c r="D7" i="4" s="1"/>
  <c r="BJ6" i="4"/>
  <c r="BJ3" i="4"/>
  <c r="BJ4" i="4"/>
  <c r="BJ11" i="4"/>
  <c r="B3455" i="2" l="1"/>
  <c r="B3454" i="2"/>
  <c r="B3452" i="2"/>
  <c r="B3453" i="2" s="1"/>
  <c r="B3451" i="2"/>
  <c r="B3450" i="2"/>
  <c r="B3449" i="2"/>
  <c r="B3448" i="2"/>
  <c r="B3447" i="2"/>
  <c r="B3446" i="2"/>
  <c r="B3445" i="2"/>
  <c r="B3444" i="2"/>
  <c r="B3443" i="2"/>
  <c r="B3442" i="2"/>
  <c r="B3352" i="2"/>
  <c r="B3353" i="2" s="1"/>
  <c r="B3354" i="2" s="1"/>
  <c r="B3355" i="2" s="1"/>
  <c r="B3356" i="2" s="1"/>
  <c r="B3357" i="2" s="1"/>
  <c r="B3358" i="2" s="1"/>
  <c r="B3359" i="2" s="1"/>
  <c r="B3360" i="2" s="1"/>
  <c r="B3361" i="2" s="1"/>
  <c r="B3362" i="2" s="1"/>
  <c r="B3363" i="2" s="1"/>
  <c r="B3364" i="2" s="1"/>
  <c r="B3365" i="2" s="1"/>
  <c r="B3366" i="2" s="1"/>
  <c r="B3367" i="2" s="1"/>
  <c r="B3368" i="2" s="1"/>
  <c r="B3369" i="2" s="1"/>
  <c r="B3370" i="2" s="1"/>
  <c r="B3371" i="2" s="1"/>
  <c r="B3372" i="2" s="1"/>
  <c r="B3373" i="2" s="1"/>
  <c r="B3374" i="2" s="1"/>
  <c r="B3375" i="2" s="1"/>
  <c r="B3376" i="2" s="1"/>
  <c r="B3377" i="2" s="1"/>
  <c r="B3378" i="2" s="1"/>
  <c r="B3379" i="2" s="1"/>
  <c r="B3380" i="2" s="1"/>
  <c r="B3381" i="2" s="1"/>
  <c r="B3382" i="2" s="1"/>
  <c r="B3383" i="2" s="1"/>
  <c r="B3384" i="2" s="1"/>
  <c r="B3385" i="2" s="1"/>
  <c r="B3386" i="2" s="1"/>
  <c r="B3387" i="2" s="1"/>
  <c r="B3388" i="2" s="1"/>
  <c r="B3389" i="2" s="1"/>
  <c r="B3390" i="2" s="1"/>
  <c r="B3391" i="2" s="1"/>
  <c r="B3392" i="2" s="1"/>
  <c r="B3393" i="2" s="1"/>
  <c r="B3394" i="2" s="1"/>
  <c r="B3395" i="2" s="1"/>
  <c r="B3396" i="2" s="1"/>
  <c r="B3397" i="2" s="1"/>
  <c r="B3398" i="2" s="1"/>
  <c r="B3399" i="2" s="1"/>
  <c r="B3400" i="2" s="1"/>
  <c r="B3401" i="2" s="1"/>
  <c r="B3402" i="2" s="1"/>
  <c r="B3403" i="2" s="1"/>
  <c r="B3404" i="2" s="1"/>
  <c r="B3405" i="2" s="1"/>
  <c r="B3406" i="2" s="1"/>
  <c r="B3407" i="2" s="1"/>
  <c r="B3408" i="2" s="1"/>
  <c r="B3409" i="2" s="1"/>
  <c r="B3410" i="2" s="1"/>
  <c r="B3411" i="2" s="1"/>
  <c r="B3412" i="2" s="1"/>
  <c r="B3413" i="2" s="1"/>
  <c r="B3414" i="2" s="1"/>
  <c r="B3415" i="2" s="1"/>
  <c r="B3416" i="2" s="1"/>
  <c r="B3417" i="2" s="1"/>
  <c r="B3418" i="2" s="1"/>
  <c r="B3419" i="2" s="1"/>
  <c r="B3420" i="2" s="1"/>
  <c r="B3421" i="2" s="1"/>
  <c r="B3422" i="2" s="1"/>
  <c r="B3423" i="2" s="1"/>
  <c r="B3424" i="2" s="1"/>
  <c r="B3425" i="2" s="1"/>
  <c r="B3426" i="2" s="1"/>
  <c r="B3427" i="2" s="1"/>
  <c r="B3428" i="2" s="1"/>
  <c r="B3429" i="2" s="1"/>
  <c r="B3430" i="2" s="1"/>
  <c r="B3431" i="2" s="1"/>
  <c r="B3432" i="2" s="1"/>
  <c r="B3433" i="2" s="1"/>
  <c r="B3434" i="2" s="1"/>
  <c r="B3435" i="2" s="1"/>
  <c r="B3436" i="2" s="1"/>
  <c r="B3437" i="2" s="1"/>
  <c r="B3438" i="2" s="1"/>
  <c r="B3439" i="2" s="1"/>
  <c r="B3440" i="2" s="1"/>
  <c r="B3441" i="2" s="1"/>
  <c r="B3351" i="2"/>
  <c r="B3350" i="2"/>
  <c r="B3347" i="2"/>
  <c r="B3348" i="2" s="1"/>
  <c r="B3349" i="2" s="1"/>
  <c r="B3346" i="2"/>
  <c r="B3344" i="2"/>
  <c r="B3345" i="2" s="1"/>
  <c r="B3343" i="2"/>
  <c r="B3342" i="2"/>
  <c r="B3341" i="2"/>
  <c r="B3340" i="2"/>
  <c r="B3339" i="2"/>
  <c r="B3338" i="2"/>
  <c r="B3333" i="2"/>
  <c r="B3334" i="2" s="1"/>
  <c r="B3335" i="2" s="1"/>
  <c r="B3336" i="2" s="1"/>
  <c r="B3337" i="2" s="1"/>
  <c r="B3332" i="2"/>
  <c r="B3331" i="2"/>
  <c r="B3330" i="2"/>
  <c r="B3329" i="2"/>
  <c r="B3328" i="2"/>
  <c r="B3327" i="2"/>
  <c r="B3326" i="2"/>
  <c r="B3325" i="2"/>
  <c r="B3324" i="2"/>
  <c r="B3323" i="2"/>
  <c r="B3322" i="2"/>
  <c r="B3321" i="2"/>
  <c r="B3320" i="2"/>
  <c r="B3319" i="2"/>
  <c r="B3318" i="2"/>
  <c r="B3317" i="2"/>
  <c r="B3316" i="2"/>
  <c r="B3272" i="2"/>
  <c r="B3273" i="2" s="1"/>
  <c r="B3274" i="2" s="1"/>
  <c r="B3275" i="2" s="1"/>
  <c r="B3276" i="2" s="1"/>
  <c r="B3277" i="2" s="1"/>
  <c r="B3278" i="2" s="1"/>
  <c r="B3279" i="2" s="1"/>
  <c r="B3280" i="2" s="1"/>
  <c r="B3281" i="2" s="1"/>
  <c r="B3282" i="2" s="1"/>
  <c r="B3283" i="2" s="1"/>
  <c r="B3284" i="2" s="1"/>
  <c r="B3285" i="2" s="1"/>
  <c r="B3286" i="2" s="1"/>
  <c r="B3287" i="2" s="1"/>
  <c r="B3288" i="2" s="1"/>
  <c r="B3289" i="2" s="1"/>
  <c r="B3290" i="2" s="1"/>
  <c r="B3291" i="2" s="1"/>
  <c r="B3292" i="2" s="1"/>
  <c r="B3293" i="2" s="1"/>
  <c r="B3294" i="2" s="1"/>
  <c r="B3295" i="2" s="1"/>
  <c r="B3296" i="2" s="1"/>
  <c r="B3297" i="2" s="1"/>
  <c r="B3298" i="2" s="1"/>
  <c r="B3299" i="2" s="1"/>
  <c r="B3300" i="2" s="1"/>
  <c r="B3301" i="2" s="1"/>
  <c r="B3302" i="2" s="1"/>
  <c r="B3303" i="2" s="1"/>
  <c r="B3304" i="2" s="1"/>
  <c r="B3305" i="2" s="1"/>
  <c r="B3306" i="2" s="1"/>
  <c r="B3307" i="2" s="1"/>
  <c r="B3308" i="2" s="1"/>
  <c r="B3309" i="2" s="1"/>
  <c r="B3310" i="2" s="1"/>
  <c r="B3311" i="2" s="1"/>
  <c r="B3312" i="2" s="1"/>
  <c r="B3313" i="2" s="1"/>
  <c r="B3314" i="2" s="1"/>
  <c r="B3315" i="2" s="1"/>
  <c r="B3265" i="2"/>
  <c r="B3266" i="2" s="1"/>
  <c r="B3267" i="2" s="1"/>
  <c r="B3268" i="2" s="1"/>
  <c r="B3269" i="2" s="1"/>
  <c r="B3270" i="2" s="1"/>
  <c r="B3271" i="2" s="1"/>
  <c r="B3264" i="2"/>
  <c r="B3263" i="2"/>
  <c r="B3262" i="2"/>
  <c r="B3261" i="2"/>
  <c r="B3260" i="2"/>
  <c r="B3259" i="2"/>
  <c r="B3258" i="2"/>
  <c r="B3257" i="2"/>
  <c r="B3256" i="2"/>
  <c r="B3255" i="2"/>
  <c r="B3254" i="2"/>
  <c r="B3251" i="2"/>
  <c r="B3252" i="2" s="1"/>
  <c r="B3253" i="2" s="1"/>
  <c r="B3250" i="2"/>
  <c r="B3249" i="2"/>
  <c r="B3235" i="2"/>
  <c r="B3236" i="2" s="1"/>
  <c r="B3237" i="2" s="1"/>
  <c r="B3238" i="2" s="1"/>
  <c r="B3239" i="2" s="1"/>
  <c r="B3240" i="2" s="1"/>
  <c r="B3241" i="2" s="1"/>
  <c r="B3242" i="2" s="1"/>
  <c r="B3243" i="2" s="1"/>
  <c r="B3244" i="2" s="1"/>
  <c r="B3234" i="2"/>
  <c r="B3232" i="2"/>
  <c r="B3233" i="2" s="1"/>
  <c r="B3228" i="2"/>
  <c r="B3229" i="2" s="1"/>
  <c r="B3230" i="2" s="1"/>
  <c r="B3231" i="2" s="1"/>
  <c r="B3209" i="2"/>
  <c r="B3210" i="2" s="1"/>
  <c r="B3211" i="2" s="1"/>
  <c r="B3212" i="2" s="1"/>
  <c r="B3213" i="2" s="1"/>
  <c r="B3214" i="2" s="1"/>
  <c r="B3215" i="2" s="1"/>
  <c r="B3216" i="2" s="1"/>
  <c r="B3217" i="2" s="1"/>
  <c r="B3218" i="2" s="1"/>
  <c r="B3219" i="2" s="1"/>
  <c r="B3220" i="2" s="1"/>
  <c r="B3221" i="2" s="1"/>
  <c r="B3222" i="2" s="1"/>
  <c r="B3223" i="2" s="1"/>
  <c r="B3224" i="2" s="1"/>
  <c r="B3225" i="2" s="1"/>
  <c r="B3226" i="2" s="1"/>
  <c r="B3227" i="2" s="1"/>
  <c r="B3201" i="2"/>
  <c r="B3202" i="2" s="1"/>
  <c r="B3203" i="2" s="1"/>
  <c r="B3204" i="2" s="1"/>
  <c r="B3205" i="2" s="1"/>
  <c r="B3206" i="2" s="1"/>
  <c r="B3207" i="2" s="1"/>
  <c r="B3208" i="2" s="1"/>
  <c r="B3179" i="2"/>
  <c r="B3180" i="2" s="1"/>
  <c r="B3181" i="2" s="1"/>
  <c r="B3182" i="2" s="1"/>
  <c r="B3183" i="2" s="1"/>
  <c r="B3184" i="2" s="1"/>
  <c r="B3185" i="2" s="1"/>
  <c r="B3186" i="2" s="1"/>
  <c r="B3187" i="2" s="1"/>
  <c r="B3188" i="2" s="1"/>
  <c r="B3189" i="2" s="1"/>
  <c r="B3190" i="2" s="1"/>
  <c r="B3191" i="2" s="1"/>
  <c r="B3192" i="2" s="1"/>
  <c r="B3193" i="2" s="1"/>
  <c r="B3194" i="2" s="1"/>
  <c r="B3195" i="2" s="1"/>
  <c r="B3196" i="2" s="1"/>
  <c r="B3197" i="2" s="1"/>
  <c r="B3198" i="2" s="1"/>
  <c r="B3199" i="2" s="1"/>
  <c r="B3200" i="2" s="1"/>
  <c r="B3119" i="2"/>
  <c r="B3120" i="2" s="1"/>
  <c r="B3121" i="2" s="1"/>
  <c r="B3122" i="2" s="1"/>
  <c r="B3123" i="2" s="1"/>
  <c r="B3124" i="2" s="1"/>
  <c r="B3125" i="2" s="1"/>
  <c r="B3126" i="2" s="1"/>
  <c r="B3127" i="2" s="1"/>
  <c r="B3128" i="2" s="1"/>
  <c r="B3129" i="2" s="1"/>
  <c r="B3130" i="2" s="1"/>
  <c r="B3131" i="2" s="1"/>
  <c r="B3132" i="2" s="1"/>
  <c r="B3133" i="2" s="1"/>
  <c r="B3134" i="2" s="1"/>
  <c r="B3135" i="2" s="1"/>
  <c r="B3136" i="2" s="1"/>
  <c r="B3137" i="2" s="1"/>
  <c r="B3138" i="2" s="1"/>
  <c r="B3139" i="2" s="1"/>
  <c r="B3140" i="2" s="1"/>
  <c r="B3141" i="2" s="1"/>
  <c r="B3142" i="2" s="1"/>
  <c r="B3143" i="2" s="1"/>
  <c r="B3144" i="2" s="1"/>
  <c r="B3145" i="2" s="1"/>
  <c r="B3146" i="2" s="1"/>
  <c r="B3147" i="2" s="1"/>
  <c r="B3148" i="2" s="1"/>
  <c r="B3149" i="2" s="1"/>
  <c r="B3150" i="2" s="1"/>
  <c r="B3151" i="2" s="1"/>
  <c r="B3152" i="2" s="1"/>
  <c r="B3153" i="2" s="1"/>
  <c r="B3154" i="2" s="1"/>
  <c r="B3155" i="2" s="1"/>
  <c r="B3156" i="2" s="1"/>
  <c r="B3157" i="2" s="1"/>
  <c r="B3158" i="2" s="1"/>
  <c r="B3159" i="2" s="1"/>
  <c r="B3160" i="2" s="1"/>
  <c r="B3161" i="2" s="1"/>
  <c r="B3162" i="2" s="1"/>
  <c r="B3163" i="2" s="1"/>
  <c r="B3164" i="2" s="1"/>
  <c r="B3165" i="2" s="1"/>
  <c r="B3166" i="2" s="1"/>
  <c r="B3167" i="2" s="1"/>
  <c r="B3168" i="2" s="1"/>
  <c r="B3169" i="2" s="1"/>
  <c r="B3170" i="2" s="1"/>
  <c r="B3171" i="2" s="1"/>
  <c r="B3172" i="2" s="1"/>
  <c r="B3173" i="2" s="1"/>
  <c r="B3174" i="2" s="1"/>
  <c r="B3175" i="2" s="1"/>
  <c r="B3176" i="2" s="1"/>
  <c r="B3177" i="2" s="1"/>
  <c r="B3178" i="2" s="1"/>
  <c r="B3112" i="2"/>
  <c r="B3113" i="2" s="1"/>
  <c r="B3114" i="2" s="1"/>
  <c r="B3115" i="2" s="1"/>
  <c r="B3116" i="2" s="1"/>
  <c r="B3117" i="2" s="1"/>
  <c r="B3118" i="2" s="1"/>
  <c r="B3111" i="2"/>
  <c r="B3110" i="2"/>
  <c r="B3109" i="2"/>
  <c r="B3082" i="2"/>
  <c r="B3083" i="2" s="1"/>
  <c r="B3084" i="2" s="1"/>
  <c r="B3085" i="2" s="1"/>
  <c r="B3086" i="2" s="1"/>
  <c r="B3087" i="2" s="1"/>
  <c r="B3088" i="2" s="1"/>
  <c r="B3089" i="2" s="1"/>
  <c r="B3090" i="2" s="1"/>
  <c r="B3091" i="2" s="1"/>
  <c r="B3092" i="2" s="1"/>
  <c r="B3093" i="2" s="1"/>
  <c r="B3094" i="2" s="1"/>
  <c r="B3095" i="2" s="1"/>
  <c r="B3096" i="2" s="1"/>
  <c r="B3097" i="2" s="1"/>
  <c r="B3098" i="2" s="1"/>
  <c r="B3099" i="2" s="1"/>
  <c r="B3100" i="2" s="1"/>
  <c r="B3101" i="2" s="1"/>
  <c r="B3102" i="2" s="1"/>
  <c r="B3103" i="2" s="1"/>
  <c r="B3104" i="2" s="1"/>
  <c r="B3105" i="2" s="1"/>
  <c r="B3106" i="2" s="1"/>
  <c r="B3107" i="2" s="1"/>
  <c r="B3108" i="2" s="1"/>
  <c r="B3081" i="2"/>
  <c r="B3080" i="2"/>
  <c r="B3079" i="2"/>
  <c r="B3078" i="2"/>
  <c r="B3077" i="2"/>
  <c r="B3076" i="2"/>
  <c r="B3075" i="2"/>
  <c r="B3074" i="2"/>
  <c r="B3073" i="2"/>
  <c r="B3057" i="2"/>
  <c r="B3058" i="2" s="1"/>
  <c r="B3059" i="2" s="1"/>
  <c r="B3060" i="2" s="1"/>
  <c r="B3061" i="2" s="1"/>
  <c r="B3062" i="2" s="1"/>
  <c r="B3063" i="2" s="1"/>
  <c r="B3064" i="2" s="1"/>
  <c r="B3065" i="2" s="1"/>
  <c r="B3066" i="2" s="1"/>
  <c r="B3067" i="2" s="1"/>
  <c r="B3068" i="2" s="1"/>
  <c r="B3069" i="2" s="1"/>
  <c r="B3070" i="2" s="1"/>
  <c r="B3071" i="2" s="1"/>
  <c r="B3072" i="2" s="1"/>
  <c r="B3056" i="2"/>
  <c r="B3055" i="2"/>
  <c r="B3052" i="2"/>
  <c r="B3053" i="2" s="1"/>
  <c r="B3054" i="2" s="1"/>
  <c r="B3051" i="2"/>
  <c r="B3050" i="2"/>
  <c r="B3049" i="2"/>
  <c r="B3048" i="2"/>
  <c r="B3047" i="2"/>
  <c r="B3046" i="2"/>
  <c r="B3045" i="2"/>
  <c r="B3044" i="2"/>
  <c r="B3043" i="2"/>
  <c r="B3042" i="2"/>
  <c r="B3041" i="2"/>
  <c r="B3040" i="2"/>
  <c r="B3039" i="2"/>
  <c r="B2916" i="2"/>
  <c r="B2917" i="2" s="1"/>
  <c r="B2918" i="2" s="1"/>
  <c r="B2919" i="2" s="1"/>
  <c r="B2920" i="2" s="1"/>
  <c r="B2921" i="2" s="1"/>
  <c r="B2922" i="2" s="1"/>
  <c r="B2923" i="2" s="1"/>
  <c r="B2924" i="2" s="1"/>
  <c r="B2925" i="2" s="1"/>
  <c r="B2926" i="2" s="1"/>
  <c r="B2927" i="2" s="1"/>
  <c r="B2928" i="2" s="1"/>
  <c r="B2929" i="2" s="1"/>
  <c r="B2930" i="2" s="1"/>
  <c r="B2931" i="2" s="1"/>
  <c r="B2932" i="2" s="1"/>
  <c r="B2933" i="2" s="1"/>
  <c r="B2934" i="2" s="1"/>
  <c r="B2935" i="2" s="1"/>
  <c r="B2936" i="2" s="1"/>
  <c r="B2937" i="2" s="1"/>
  <c r="B2938" i="2" s="1"/>
  <c r="B2939" i="2" s="1"/>
  <c r="B2940" i="2" s="1"/>
  <c r="B2941" i="2" s="1"/>
  <c r="B2942" i="2" s="1"/>
  <c r="B2943" i="2" s="1"/>
  <c r="B2944" i="2" s="1"/>
  <c r="B2945" i="2" s="1"/>
  <c r="B2946" i="2" s="1"/>
  <c r="B2947" i="2" s="1"/>
  <c r="B2948" i="2" s="1"/>
  <c r="B2949" i="2" s="1"/>
  <c r="B2950" i="2" s="1"/>
  <c r="B2951" i="2" s="1"/>
  <c r="B2952" i="2" s="1"/>
  <c r="B2953" i="2" s="1"/>
  <c r="B2954" i="2" s="1"/>
  <c r="B2955" i="2" s="1"/>
  <c r="B2956" i="2" s="1"/>
  <c r="B2957" i="2" s="1"/>
  <c r="B2958" i="2" s="1"/>
  <c r="B2959" i="2" s="1"/>
  <c r="B2960" i="2" s="1"/>
  <c r="B2961" i="2" s="1"/>
  <c r="B2962" i="2" s="1"/>
  <c r="B2963" i="2" s="1"/>
  <c r="B2964" i="2" s="1"/>
  <c r="B2965" i="2" s="1"/>
  <c r="B2966" i="2" s="1"/>
  <c r="B2967" i="2" s="1"/>
  <c r="B2968" i="2" s="1"/>
  <c r="B2969" i="2" s="1"/>
  <c r="B2970" i="2" s="1"/>
  <c r="B2971" i="2" s="1"/>
  <c r="B2972" i="2" s="1"/>
  <c r="B2973" i="2" s="1"/>
  <c r="B2974" i="2" s="1"/>
  <c r="B2975" i="2" s="1"/>
  <c r="B2976" i="2" s="1"/>
  <c r="B2977" i="2" s="1"/>
  <c r="B2978" i="2" s="1"/>
  <c r="B2979" i="2" s="1"/>
  <c r="B2980" i="2" s="1"/>
  <c r="B2981" i="2" s="1"/>
  <c r="B2982" i="2" s="1"/>
  <c r="B2983" i="2" s="1"/>
  <c r="B2984" i="2" s="1"/>
  <c r="B2985" i="2" s="1"/>
  <c r="B2986" i="2" s="1"/>
  <c r="B2987" i="2" s="1"/>
  <c r="B2988" i="2" s="1"/>
  <c r="B2989" i="2" s="1"/>
  <c r="B2990" i="2" s="1"/>
  <c r="B2991" i="2" s="1"/>
  <c r="B2992" i="2" s="1"/>
  <c r="B2993" i="2" s="1"/>
  <c r="B2994" i="2" s="1"/>
  <c r="B2995" i="2" s="1"/>
  <c r="B2996" i="2" s="1"/>
  <c r="B2997" i="2" s="1"/>
  <c r="B2998" i="2" s="1"/>
  <c r="B2999" i="2" s="1"/>
  <c r="B3000" i="2" s="1"/>
  <c r="B3001" i="2" s="1"/>
  <c r="B3002" i="2" s="1"/>
  <c r="B3003" i="2" s="1"/>
  <c r="B3004" i="2" s="1"/>
  <c r="B3005" i="2" s="1"/>
  <c r="B3006" i="2" s="1"/>
  <c r="B3007" i="2" s="1"/>
  <c r="B3008" i="2" s="1"/>
  <c r="B3009" i="2" s="1"/>
  <c r="B3010" i="2" s="1"/>
  <c r="B3011" i="2" s="1"/>
  <c r="B3012" i="2" s="1"/>
  <c r="B3013" i="2" s="1"/>
  <c r="B3014" i="2" s="1"/>
  <c r="B3015" i="2" s="1"/>
  <c r="B3016" i="2" s="1"/>
  <c r="B3017" i="2" s="1"/>
  <c r="B3018" i="2" s="1"/>
  <c r="B3019" i="2" s="1"/>
  <c r="B3020" i="2" s="1"/>
  <c r="B3021" i="2" s="1"/>
  <c r="B3022" i="2" s="1"/>
  <c r="B3023" i="2" s="1"/>
  <c r="B3024" i="2" s="1"/>
  <c r="B3025" i="2" s="1"/>
  <c r="B3026" i="2" s="1"/>
  <c r="B3027" i="2" s="1"/>
  <c r="B3028" i="2" s="1"/>
  <c r="B3029" i="2" s="1"/>
  <c r="B3030" i="2" s="1"/>
  <c r="B3031" i="2" s="1"/>
  <c r="B3032" i="2" s="1"/>
  <c r="B3033" i="2" s="1"/>
  <c r="B3034" i="2" s="1"/>
  <c r="B3035" i="2" s="1"/>
  <c r="B3036" i="2" s="1"/>
  <c r="B3037" i="2" s="1"/>
  <c r="B3038" i="2" s="1"/>
  <c r="B2912" i="2"/>
  <c r="B2913" i="2" s="1"/>
  <c r="B2914" i="2" s="1"/>
  <c r="B2915" i="2" s="1"/>
  <c r="B2902" i="2"/>
  <c r="B2903" i="2" s="1"/>
  <c r="B2904" i="2" s="1"/>
  <c r="B2905" i="2" s="1"/>
  <c r="B2906" i="2" s="1"/>
  <c r="B2907" i="2" s="1"/>
  <c r="B2908" i="2" s="1"/>
  <c r="B2909" i="2" s="1"/>
  <c r="B2910" i="2" s="1"/>
  <c r="B2911" i="2" s="1"/>
  <c r="B2898" i="2"/>
  <c r="B2899" i="2" s="1"/>
  <c r="B2900" i="2" s="1"/>
  <c r="B2901" i="2" s="1"/>
  <c r="B2884" i="2"/>
  <c r="B2885" i="2" s="1"/>
  <c r="B2886" i="2" s="1"/>
  <c r="B2887" i="2" s="1"/>
  <c r="B2888" i="2" s="1"/>
  <c r="B2889" i="2" s="1"/>
  <c r="B2890" i="2" s="1"/>
  <c r="B2891" i="2" s="1"/>
  <c r="B2892" i="2" s="1"/>
  <c r="B2893" i="2" s="1"/>
  <c r="B2894" i="2" s="1"/>
  <c r="B2895" i="2" s="1"/>
  <c r="B2896" i="2" s="1"/>
  <c r="B2897" i="2" s="1"/>
  <c r="B2878" i="2"/>
  <c r="B2879" i="2" s="1"/>
  <c r="B2880" i="2" s="1"/>
  <c r="B2881" i="2" s="1"/>
  <c r="B2882" i="2" s="1"/>
  <c r="B2883" i="2" s="1"/>
  <c r="B2877" i="2"/>
  <c r="B2813" i="2"/>
  <c r="B2814" i="2" s="1"/>
  <c r="B2815" i="2" s="1"/>
  <c r="B2816" i="2" s="1"/>
  <c r="B2817" i="2" s="1"/>
  <c r="B2818" i="2" s="1"/>
  <c r="B2819" i="2" s="1"/>
  <c r="B2820" i="2" s="1"/>
  <c r="B2821" i="2" s="1"/>
  <c r="B2822" i="2" s="1"/>
  <c r="B2823" i="2" s="1"/>
  <c r="B2824" i="2" s="1"/>
  <c r="B2825" i="2" s="1"/>
  <c r="B2826" i="2" s="1"/>
  <c r="B2827" i="2" s="1"/>
  <c r="B2828" i="2" s="1"/>
  <c r="B2829" i="2" s="1"/>
  <c r="B2830" i="2" s="1"/>
  <c r="B2831" i="2" s="1"/>
  <c r="B2832" i="2" s="1"/>
  <c r="B2833" i="2" s="1"/>
  <c r="B2834" i="2" s="1"/>
  <c r="B2835" i="2" s="1"/>
  <c r="B2836" i="2" s="1"/>
  <c r="B2837" i="2" s="1"/>
  <c r="B2838" i="2" s="1"/>
  <c r="B2839" i="2" s="1"/>
  <c r="B2840" i="2" s="1"/>
  <c r="B2841" i="2" s="1"/>
  <c r="B2842" i="2" s="1"/>
  <c r="B2843" i="2" s="1"/>
  <c r="B2844" i="2" s="1"/>
  <c r="B2845" i="2" s="1"/>
  <c r="B2846" i="2" s="1"/>
  <c r="B2847" i="2" s="1"/>
  <c r="B2848" i="2" s="1"/>
  <c r="B2849" i="2" s="1"/>
  <c r="B2850" i="2" s="1"/>
  <c r="B2851" i="2" s="1"/>
  <c r="B2852" i="2" s="1"/>
  <c r="B2853" i="2" s="1"/>
  <c r="B2854" i="2" s="1"/>
  <c r="B2855" i="2" s="1"/>
  <c r="B2856" i="2" s="1"/>
  <c r="B2857" i="2" s="1"/>
  <c r="B2858" i="2" s="1"/>
  <c r="B2859" i="2" s="1"/>
  <c r="B2860" i="2" s="1"/>
  <c r="B2861" i="2" s="1"/>
  <c r="B2862" i="2" s="1"/>
  <c r="B2863" i="2" s="1"/>
  <c r="B2864" i="2" s="1"/>
  <c r="B2865" i="2" s="1"/>
  <c r="B2866" i="2" s="1"/>
  <c r="B2867" i="2" s="1"/>
  <c r="B2868" i="2" s="1"/>
  <c r="B2869" i="2" s="1"/>
  <c r="B2870" i="2" s="1"/>
  <c r="B2871" i="2" s="1"/>
  <c r="B2872" i="2" s="1"/>
  <c r="B2873" i="2" s="1"/>
  <c r="B2874" i="2" s="1"/>
  <c r="B2875" i="2" s="1"/>
  <c r="B2876" i="2" s="1"/>
  <c r="B2812" i="2"/>
  <c r="B2811" i="2"/>
  <c r="B2810" i="2"/>
  <c r="B2809" i="2"/>
  <c r="B2808" i="2"/>
  <c r="B2778" i="2"/>
  <c r="B2779" i="2" s="1"/>
  <c r="B2780" i="2" s="1"/>
  <c r="B2781" i="2" s="1"/>
  <c r="B2782" i="2" s="1"/>
  <c r="B2783" i="2" s="1"/>
  <c r="B2784" i="2" s="1"/>
  <c r="B2785" i="2" s="1"/>
  <c r="B2786" i="2" s="1"/>
  <c r="B2787" i="2" s="1"/>
  <c r="B2788" i="2" s="1"/>
  <c r="B2789" i="2" s="1"/>
  <c r="B2790" i="2" s="1"/>
  <c r="B2791" i="2" s="1"/>
  <c r="B2792" i="2" s="1"/>
  <c r="B2793" i="2" s="1"/>
  <c r="B2794" i="2" s="1"/>
  <c r="B2795" i="2" s="1"/>
  <c r="B2796" i="2" s="1"/>
  <c r="B2797" i="2" s="1"/>
  <c r="B2798" i="2" s="1"/>
  <c r="B2799" i="2" s="1"/>
  <c r="B2800" i="2" s="1"/>
  <c r="B2801" i="2" s="1"/>
  <c r="B2802" i="2" s="1"/>
  <c r="B2803" i="2" s="1"/>
  <c r="B2804" i="2" s="1"/>
  <c r="B2805" i="2" s="1"/>
  <c r="B2806" i="2" s="1"/>
  <c r="B2807" i="2" s="1"/>
  <c r="B2769" i="2"/>
  <c r="B2770" i="2" s="1"/>
  <c r="B2771" i="2" s="1"/>
  <c r="B2772" i="2" s="1"/>
  <c r="B2773" i="2" s="1"/>
  <c r="B2774" i="2" s="1"/>
  <c r="B2775" i="2" s="1"/>
  <c r="B2776" i="2" s="1"/>
  <c r="B2777" i="2" s="1"/>
  <c r="B2768" i="2"/>
  <c r="B2764" i="2"/>
  <c r="B2765" i="2" s="1"/>
  <c r="B2766" i="2" s="1"/>
  <c r="B2767" i="2" s="1"/>
  <c r="B2751" i="2"/>
  <c r="B2752" i="2" s="1"/>
  <c r="B2753" i="2" s="1"/>
  <c r="B2754" i="2" s="1"/>
  <c r="B2755" i="2" s="1"/>
  <c r="B2756" i="2" s="1"/>
  <c r="B2757" i="2" s="1"/>
  <c r="B2758" i="2" s="1"/>
  <c r="B2759" i="2" s="1"/>
  <c r="B2760" i="2" s="1"/>
  <c r="B2761" i="2" s="1"/>
  <c r="B2762" i="2" s="1"/>
  <c r="B2763" i="2" s="1"/>
  <c r="B2750" i="2"/>
  <c r="B2748" i="2"/>
  <c r="B2749" i="2" s="1"/>
  <c r="B2722" i="2"/>
  <c r="B2723" i="2" s="1"/>
  <c r="B2724" i="2" s="1"/>
  <c r="B2725" i="2" s="1"/>
  <c r="B2726" i="2" s="1"/>
  <c r="B2727" i="2" s="1"/>
  <c r="B2728" i="2" s="1"/>
  <c r="B2729" i="2" s="1"/>
  <c r="B2730" i="2" s="1"/>
  <c r="B2731" i="2" s="1"/>
  <c r="B2732" i="2" s="1"/>
  <c r="B2733" i="2" s="1"/>
  <c r="B2734" i="2" s="1"/>
  <c r="B2735" i="2" s="1"/>
  <c r="B2736" i="2" s="1"/>
  <c r="B2737" i="2" s="1"/>
  <c r="B2738" i="2" s="1"/>
  <c r="B2739" i="2" s="1"/>
  <c r="B2740" i="2" s="1"/>
  <c r="B2741" i="2" s="1"/>
  <c r="B2742" i="2" s="1"/>
  <c r="B2743" i="2" s="1"/>
  <c r="B2744" i="2" s="1"/>
  <c r="B2745" i="2" s="1"/>
  <c r="B2746" i="2" s="1"/>
  <c r="B2747" i="2" s="1"/>
  <c r="B2399" i="2"/>
  <c r="B2400" i="2" s="1"/>
  <c r="B2401" i="2" s="1"/>
  <c r="B2402" i="2" s="1"/>
  <c r="B2403" i="2" s="1"/>
  <c r="B2404" i="2" s="1"/>
  <c r="B2405" i="2" s="1"/>
  <c r="B2406" i="2" s="1"/>
  <c r="B2407" i="2" s="1"/>
  <c r="B2408" i="2" s="1"/>
  <c r="B2409" i="2" s="1"/>
  <c r="B2410" i="2" s="1"/>
  <c r="B2411" i="2" s="1"/>
  <c r="B2412" i="2" s="1"/>
  <c r="B2413" i="2" s="1"/>
  <c r="B2414" i="2" s="1"/>
  <c r="B2415" i="2" s="1"/>
  <c r="B2416" i="2" s="1"/>
  <c r="B2417" i="2" s="1"/>
  <c r="B2418" i="2" s="1"/>
  <c r="B2419" i="2" s="1"/>
  <c r="B2420" i="2" s="1"/>
  <c r="B2421" i="2" s="1"/>
  <c r="B2422" i="2" s="1"/>
  <c r="B2423" i="2" s="1"/>
  <c r="B2424" i="2" s="1"/>
  <c r="B2425" i="2" s="1"/>
  <c r="B2426" i="2" s="1"/>
  <c r="B2427" i="2" s="1"/>
  <c r="B2428" i="2" s="1"/>
  <c r="B2429" i="2" s="1"/>
  <c r="B2430" i="2" s="1"/>
  <c r="B2431" i="2" s="1"/>
  <c r="B2432" i="2" s="1"/>
  <c r="B2433" i="2" s="1"/>
  <c r="B2434" i="2" s="1"/>
  <c r="B2435" i="2" s="1"/>
  <c r="B2436" i="2" s="1"/>
  <c r="B2437" i="2" s="1"/>
  <c r="B2438" i="2" s="1"/>
  <c r="B2439" i="2" s="1"/>
  <c r="B2440" i="2" s="1"/>
  <c r="B2441" i="2" s="1"/>
  <c r="B2442" i="2" s="1"/>
  <c r="B2443" i="2" s="1"/>
  <c r="B2444" i="2" s="1"/>
  <c r="B2445" i="2" s="1"/>
  <c r="B2446" i="2" s="1"/>
  <c r="B2447" i="2" s="1"/>
  <c r="B2448" i="2" s="1"/>
  <c r="B2449" i="2" s="1"/>
  <c r="B2450" i="2" s="1"/>
  <c r="B2451" i="2" s="1"/>
  <c r="B2452" i="2" s="1"/>
  <c r="B2453" i="2" s="1"/>
  <c r="B2454" i="2" s="1"/>
  <c r="B2455" i="2" s="1"/>
  <c r="B2456" i="2" s="1"/>
  <c r="B2457" i="2" s="1"/>
  <c r="B2458" i="2" s="1"/>
  <c r="B2459" i="2" s="1"/>
  <c r="B2460" i="2" s="1"/>
  <c r="B2461" i="2" s="1"/>
  <c r="B2462" i="2" s="1"/>
  <c r="B2463" i="2" s="1"/>
  <c r="B2464" i="2" s="1"/>
  <c r="B2465" i="2" s="1"/>
  <c r="B2466" i="2" s="1"/>
  <c r="B2467" i="2" s="1"/>
  <c r="B2468" i="2" s="1"/>
  <c r="B2469" i="2" s="1"/>
  <c r="B2470" i="2" s="1"/>
  <c r="B2471" i="2" s="1"/>
  <c r="B2472" i="2" s="1"/>
  <c r="B2473" i="2" s="1"/>
  <c r="B2474" i="2" s="1"/>
  <c r="B2475" i="2" s="1"/>
  <c r="B2476" i="2" s="1"/>
  <c r="B2477" i="2" s="1"/>
  <c r="B2478" i="2" s="1"/>
  <c r="B2479" i="2" s="1"/>
  <c r="B2480" i="2" s="1"/>
  <c r="B2481" i="2" s="1"/>
  <c r="B2482" i="2" s="1"/>
  <c r="B2483" i="2" s="1"/>
  <c r="B2484" i="2" s="1"/>
  <c r="B2485" i="2" s="1"/>
  <c r="B2486" i="2" s="1"/>
  <c r="B2487" i="2" s="1"/>
  <c r="B2488" i="2" s="1"/>
  <c r="B2489" i="2" s="1"/>
  <c r="B2490" i="2" s="1"/>
  <c r="B2491" i="2" s="1"/>
  <c r="B2492" i="2" s="1"/>
  <c r="B2493" i="2" s="1"/>
  <c r="B2494" i="2" s="1"/>
  <c r="B2495" i="2" s="1"/>
  <c r="B2496" i="2" s="1"/>
  <c r="B2497" i="2" s="1"/>
  <c r="B2498" i="2" s="1"/>
  <c r="B2499" i="2" s="1"/>
  <c r="B2500" i="2" s="1"/>
  <c r="B2501" i="2" s="1"/>
  <c r="B2502" i="2" s="1"/>
  <c r="B2503" i="2" s="1"/>
  <c r="B2504" i="2" s="1"/>
  <c r="B2505" i="2" s="1"/>
  <c r="B2506" i="2" s="1"/>
  <c r="B2507" i="2" s="1"/>
  <c r="B2508" i="2" s="1"/>
  <c r="B2509" i="2" s="1"/>
  <c r="B2510" i="2" s="1"/>
  <c r="B2511" i="2" s="1"/>
  <c r="B2512" i="2" s="1"/>
  <c r="B2513" i="2" s="1"/>
  <c r="B2514" i="2" s="1"/>
  <c r="B2515" i="2" s="1"/>
  <c r="B2516" i="2" s="1"/>
  <c r="B2517" i="2" s="1"/>
  <c r="B2518" i="2" s="1"/>
  <c r="B2519" i="2" s="1"/>
  <c r="B2520" i="2" s="1"/>
  <c r="B2521" i="2" s="1"/>
  <c r="B2522" i="2" s="1"/>
  <c r="B2523" i="2" s="1"/>
  <c r="B2524" i="2" s="1"/>
  <c r="B2525" i="2" s="1"/>
  <c r="B2526" i="2" s="1"/>
  <c r="B2527" i="2" s="1"/>
  <c r="B2528" i="2" s="1"/>
  <c r="B2529" i="2" s="1"/>
  <c r="B2530" i="2" s="1"/>
  <c r="B2531" i="2" s="1"/>
  <c r="B2532" i="2" s="1"/>
  <c r="B2533" i="2" s="1"/>
  <c r="B2534" i="2" s="1"/>
  <c r="B2535" i="2" s="1"/>
  <c r="B2536" i="2" s="1"/>
  <c r="B2537" i="2" s="1"/>
  <c r="B2538" i="2" s="1"/>
  <c r="B2539" i="2" s="1"/>
  <c r="B2540" i="2" s="1"/>
  <c r="B2541" i="2" s="1"/>
  <c r="B2542" i="2" s="1"/>
  <c r="B2543" i="2" s="1"/>
  <c r="B2544" i="2" s="1"/>
  <c r="B2545" i="2" s="1"/>
  <c r="B2546" i="2" s="1"/>
  <c r="B2547" i="2" s="1"/>
  <c r="B2548" i="2" s="1"/>
  <c r="B2549" i="2" s="1"/>
  <c r="B2550" i="2" s="1"/>
  <c r="B2551" i="2" s="1"/>
  <c r="B2552" i="2" s="1"/>
  <c r="B2553" i="2" s="1"/>
  <c r="B2554" i="2" s="1"/>
  <c r="B2555" i="2" s="1"/>
  <c r="B2556" i="2" s="1"/>
  <c r="B2557" i="2" s="1"/>
  <c r="B2558" i="2" s="1"/>
  <c r="B2559" i="2" s="1"/>
  <c r="B2560" i="2" s="1"/>
  <c r="B2561" i="2" s="1"/>
  <c r="B2562" i="2" s="1"/>
  <c r="B2563" i="2" s="1"/>
  <c r="B2564" i="2" s="1"/>
  <c r="B2565" i="2" s="1"/>
  <c r="B2566" i="2" s="1"/>
  <c r="B2567" i="2" s="1"/>
  <c r="B2568" i="2" s="1"/>
  <c r="B2569" i="2" s="1"/>
  <c r="B2570" i="2" s="1"/>
  <c r="B2571" i="2" s="1"/>
  <c r="B2572" i="2" s="1"/>
  <c r="B2573" i="2" s="1"/>
  <c r="B2574" i="2" s="1"/>
  <c r="B2575" i="2" s="1"/>
  <c r="B2576" i="2" s="1"/>
  <c r="B2577" i="2" s="1"/>
  <c r="B2578" i="2" s="1"/>
  <c r="B2579" i="2" s="1"/>
  <c r="B2580" i="2" s="1"/>
  <c r="B2581" i="2" s="1"/>
  <c r="B2582" i="2" s="1"/>
  <c r="B2583" i="2" s="1"/>
  <c r="B2584" i="2" s="1"/>
  <c r="B2585" i="2" s="1"/>
  <c r="B2586" i="2" s="1"/>
  <c r="B2587" i="2" s="1"/>
  <c r="B2588" i="2" s="1"/>
  <c r="B2589" i="2" s="1"/>
  <c r="B2590" i="2" s="1"/>
  <c r="B2591" i="2" s="1"/>
  <c r="B2592" i="2" s="1"/>
  <c r="B2593" i="2" s="1"/>
  <c r="B2594" i="2" s="1"/>
  <c r="B2595" i="2" s="1"/>
  <c r="B2596" i="2" s="1"/>
  <c r="B2597" i="2" s="1"/>
  <c r="B2598" i="2" s="1"/>
  <c r="B2599" i="2" s="1"/>
  <c r="B2600" i="2" s="1"/>
  <c r="B2601" i="2" s="1"/>
  <c r="B2602" i="2" s="1"/>
  <c r="B2603" i="2" s="1"/>
  <c r="B2604" i="2" s="1"/>
  <c r="B2605" i="2" s="1"/>
  <c r="B2606" i="2" s="1"/>
  <c r="B2607" i="2" s="1"/>
  <c r="B2608" i="2" s="1"/>
  <c r="B2609" i="2" s="1"/>
  <c r="B2610" i="2" s="1"/>
  <c r="B2611" i="2" s="1"/>
  <c r="B2612" i="2" s="1"/>
  <c r="B2613" i="2" s="1"/>
  <c r="B2614" i="2" s="1"/>
  <c r="B2615" i="2" s="1"/>
  <c r="B2616" i="2" s="1"/>
  <c r="B2617" i="2" s="1"/>
  <c r="B2618" i="2" s="1"/>
  <c r="B2619" i="2" s="1"/>
  <c r="B2620" i="2" s="1"/>
  <c r="B2621" i="2" s="1"/>
  <c r="B2622" i="2" s="1"/>
  <c r="B2623" i="2" s="1"/>
  <c r="B2624" i="2" s="1"/>
  <c r="B2625" i="2" s="1"/>
  <c r="B2626" i="2" s="1"/>
  <c r="B2627" i="2" s="1"/>
  <c r="B2628" i="2" s="1"/>
  <c r="B2629" i="2" s="1"/>
  <c r="B2630" i="2" s="1"/>
  <c r="B2631" i="2" s="1"/>
  <c r="B2632" i="2" s="1"/>
  <c r="B2633" i="2" s="1"/>
  <c r="B2634" i="2" s="1"/>
  <c r="B2635" i="2" s="1"/>
  <c r="B2636" i="2" s="1"/>
  <c r="B2637" i="2" s="1"/>
  <c r="B2638" i="2" s="1"/>
  <c r="B2639" i="2" s="1"/>
  <c r="B2640" i="2" s="1"/>
  <c r="B2641" i="2" s="1"/>
  <c r="B2642" i="2" s="1"/>
  <c r="B2643" i="2" s="1"/>
  <c r="B2644" i="2" s="1"/>
  <c r="B2645" i="2" s="1"/>
  <c r="B2646" i="2" s="1"/>
  <c r="B2647" i="2" s="1"/>
  <c r="B2648" i="2" s="1"/>
  <c r="B2649" i="2" s="1"/>
  <c r="B2650" i="2" s="1"/>
  <c r="B2651" i="2" s="1"/>
  <c r="B2652" i="2" s="1"/>
  <c r="B2653" i="2" s="1"/>
  <c r="B2654" i="2" s="1"/>
  <c r="B2655" i="2" s="1"/>
  <c r="B2656" i="2" s="1"/>
  <c r="B2657" i="2" s="1"/>
  <c r="B2658" i="2" s="1"/>
  <c r="B2659" i="2" s="1"/>
  <c r="B2660" i="2" s="1"/>
  <c r="B2661" i="2" s="1"/>
  <c r="B2662" i="2" s="1"/>
  <c r="B2663" i="2" s="1"/>
  <c r="B2664" i="2" s="1"/>
  <c r="B2665" i="2" s="1"/>
  <c r="B2666" i="2" s="1"/>
  <c r="B2667" i="2" s="1"/>
  <c r="B2668" i="2" s="1"/>
  <c r="B2669" i="2" s="1"/>
  <c r="B2670" i="2" s="1"/>
  <c r="B2671" i="2" s="1"/>
  <c r="B2672" i="2" s="1"/>
  <c r="B2673" i="2" s="1"/>
  <c r="B2674" i="2" s="1"/>
  <c r="B2675" i="2" s="1"/>
  <c r="B2676" i="2" s="1"/>
  <c r="B2677" i="2" s="1"/>
  <c r="B2678" i="2" s="1"/>
  <c r="B2679" i="2" s="1"/>
  <c r="B2680" i="2" s="1"/>
  <c r="B2681" i="2" s="1"/>
  <c r="B2682" i="2" s="1"/>
  <c r="B2683" i="2" s="1"/>
  <c r="B2684" i="2" s="1"/>
  <c r="B2685" i="2" s="1"/>
  <c r="B2686" i="2" s="1"/>
  <c r="B2687" i="2" s="1"/>
  <c r="B2688" i="2" s="1"/>
  <c r="B2689" i="2" s="1"/>
  <c r="B2690" i="2" s="1"/>
  <c r="B2691" i="2" s="1"/>
  <c r="B2692" i="2" s="1"/>
  <c r="B2693" i="2" s="1"/>
  <c r="B2694" i="2" s="1"/>
  <c r="B2695" i="2" s="1"/>
  <c r="B2696" i="2" s="1"/>
  <c r="B2697" i="2" s="1"/>
  <c r="B2698" i="2" s="1"/>
  <c r="B2699" i="2" s="1"/>
  <c r="B2700" i="2" s="1"/>
  <c r="B2701" i="2" s="1"/>
  <c r="B2702" i="2" s="1"/>
  <c r="B2703" i="2" s="1"/>
  <c r="B2704" i="2" s="1"/>
  <c r="B2705" i="2" s="1"/>
  <c r="B2706" i="2" s="1"/>
  <c r="B2707" i="2" s="1"/>
  <c r="B2708" i="2" s="1"/>
  <c r="B2709" i="2" s="1"/>
  <c r="B2710" i="2" s="1"/>
  <c r="B2711" i="2" s="1"/>
  <c r="B2712" i="2" s="1"/>
  <c r="B2713" i="2" s="1"/>
  <c r="B2714" i="2" s="1"/>
  <c r="B2715" i="2" s="1"/>
  <c r="B2716" i="2" s="1"/>
  <c r="B2717" i="2" s="1"/>
  <c r="B2718" i="2" s="1"/>
  <c r="B2719" i="2" s="1"/>
  <c r="B2720" i="2" s="1"/>
  <c r="B2721" i="2" s="1"/>
  <c r="B2398" i="2"/>
  <c r="B2395" i="2"/>
  <c r="B2396" i="2" s="1"/>
  <c r="B2397" i="2" s="1"/>
  <c r="B2394" i="2"/>
  <c r="B2393" i="2"/>
  <c r="B2392" i="2"/>
  <c r="B2391" i="2"/>
  <c r="B2390" i="2"/>
  <c r="B2389" i="2"/>
  <c r="B2388" i="2"/>
  <c r="B2387" i="2"/>
  <c r="B2383" i="2"/>
  <c r="B2384" i="2" s="1"/>
  <c r="B2385" i="2" s="1"/>
  <c r="B2386" i="2" s="1"/>
  <c r="B2381" i="2"/>
  <c r="B2380" i="2"/>
  <c r="B2379" i="2"/>
  <c r="B2378" i="2"/>
  <c r="B2377" i="2"/>
  <c r="B2160" i="2"/>
  <c r="B2161" i="2" s="1"/>
  <c r="B2162" i="2" s="1"/>
  <c r="B2163" i="2" s="1"/>
  <c r="B2164" i="2" s="1"/>
  <c r="B2165" i="2" s="1"/>
  <c r="B2166" i="2" s="1"/>
  <c r="B2167" i="2" s="1"/>
  <c r="B2168" i="2" s="1"/>
  <c r="B2169" i="2" s="1"/>
  <c r="B2170" i="2" s="1"/>
  <c r="B2171" i="2" s="1"/>
  <c r="B2172" i="2" s="1"/>
  <c r="B2173" i="2" s="1"/>
  <c r="B2174" i="2" s="1"/>
  <c r="B2175" i="2" s="1"/>
  <c r="B2176" i="2" s="1"/>
  <c r="B2177" i="2" s="1"/>
  <c r="B2178" i="2" s="1"/>
  <c r="B2179" i="2" s="1"/>
  <c r="B2180" i="2" s="1"/>
  <c r="B2181" i="2" s="1"/>
  <c r="B2182" i="2" s="1"/>
  <c r="B2183" i="2" s="1"/>
  <c r="B2184" i="2" s="1"/>
  <c r="B2185" i="2" s="1"/>
  <c r="B2186" i="2" s="1"/>
  <c r="B2187" i="2" s="1"/>
  <c r="B2188" i="2" s="1"/>
  <c r="B2189" i="2" s="1"/>
  <c r="B2190" i="2" s="1"/>
  <c r="B2191" i="2" s="1"/>
  <c r="B2192" i="2" s="1"/>
  <c r="B2193" i="2" s="1"/>
  <c r="B2194" i="2" s="1"/>
  <c r="B2195" i="2" s="1"/>
  <c r="B2196" i="2" s="1"/>
  <c r="B2197" i="2" s="1"/>
  <c r="B2198" i="2" s="1"/>
  <c r="B2199" i="2" s="1"/>
  <c r="B2200" i="2" s="1"/>
  <c r="B2201" i="2" s="1"/>
  <c r="B2202" i="2" s="1"/>
  <c r="B2203" i="2" s="1"/>
  <c r="B2204" i="2" s="1"/>
  <c r="B2205" i="2" s="1"/>
  <c r="B2206" i="2" s="1"/>
  <c r="B2207" i="2" s="1"/>
  <c r="B2208" i="2" s="1"/>
  <c r="B2209" i="2" s="1"/>
  <c r="B2210" i="2" s="1"/>
  <c r="B2211" i="2" s="1"/>
  <c r="B2212" i="2" s="1"/>
  <c r="B2213" i="2" s="1"/>
  <c r="B2214" i="2" s="1"/>
  <c r="B2215" i="2" s="1"/>
  <c r="B2216" i="2" s="1"/>
  <c r="B2217" i="2" s="1"/>
  <c r="B2218" i="2" s="1"/>
  <c r="B2219" i="2" s="1"/>
  <c r="B2220" i="2" s="1"/>
  <c r="B2221" i="2" s="1"/>
  <c r="B2222" i="2" s="1"/>
  <c r="B2223" i="2" s="1"/>
  <c r="B2224" i="2" s="1"/>
  <c r="B2225" i="2" s="1"/>
  <c r="B2226" i="2" s="1"/>
  <c r="B2227" i="2" s="1"/>
  <c r="B2228" i="2" s="1"/>
  <c r="B2229" i="2" s="1"/>
  <c r="B2230" i="2" s="1"/>
  <c r="B2231" i="2" s="1"/>
  <c r="B2232" i="2" s="1"/>
  <c r="B2233" i="2" s="1"/>
  <c r="B2234" i="2" s="1"/>
  <c r="B2235" i="2" s="1"/>
  <c r="B2236" i="2" s="1"/>
  <c r="B2237" i="2" s="1"/>
  <c r="B2238" i="2" s="1"/>
  <c r="B2239" i="2" s="1"/>
  <c r="B2240" i="2" s="1"/>
  <c r="B2241" i="2" s="1"/>
  <c r="B2242" i="2" s="1"/>
  <c r="B2243" i="2" s="1"/>
  <c r="B2244" i="2" s="1"/>
  <c r="B2245" i="2" s="1"/>
  <c r="B2246" i="2" s="1"/>
  <c r="B2247" i="2" s="1"/>
  <c r="B2248" i="2" s="1"/>
  <c r="B2249" i="2" s="1"/>
  <c r="B2250" i="2" s="1"/>
  <c r="B2251" i="2" s="1"/>
  <c r="B2252" i="2" s="1"/>
  <c r="B2253" i="2" s="1"/>
  <c r="B2254" i="2" s="1"/>
  <c r="B2255" i="2" s="1"/>
  <c r="B2256" i="2" s="1"/>
  <c r="B2257" i="2" s="1"/>
  <c r="B2258" i="2" s="1"/>
  <c r="B2259" i="2" s="1"/>
  <c r="B2260" i="2" s="1"/>
  <c r="B2261" i="2" s="1"/>
  <c r="B2262" i="2" s="1"/>
  <c r="B2263" i="2" s="1"/>
  <c r="B2264" i="2" s="1"/>
  <c r="B2265" i="2" s="1"/>
  <c r="B2266" i="2" s="1"/>
  <c r="B2267" i="2" s="1"/>
  <c r="B2268" i="2" s="1"/>
  <c r="B2269" i="2" s="1"/>
  <c r="B2270" i="2" s="1"/>
  <c r="B2271" i="2" s="1"/>
  <c r="B2272" i="2" s="1"/>
  <c r="B2273" i="2" s="1"/>
  <c r="B2274" i="2" s="1"/>
  <c r="B2275" i="2" s="1"/>
  <c r="B2276" i="2" s="1"/>
  <c r="B2277" i="2" s="1"/>
  <c r="B2278" i="2" s="1"/>
  <c r="B2279" i="2" s="1"/>
  <c r="B2280" i="2" s="1"/>
  <c r="B2281" i="2" s="1"/>
  <c r="B2282" i="2" s="1"/>
  <c r="B2283" i="2" s="1"/>
  <c r="B2284" i="2" s="1"/>
  <c r="B2285" i="2" s="1"/>
  <c r="B2286" i="2" s="1"/>
  <c r="B2287" i="2" s="1"/>
  <c r="B2288" i="2" s="1"/>
  <c r="B2289" i="2" s="1"/>
  <c r="B2290" i="2" s="1"/>
  <c r="B2291" i="2" s="1"/>
  <c r="B2292" i="2" s="1"/>
  <c r="B2293" i="2" s="1"/>
  <c r="B2294" i="2" s="1"/>
  <c r="B2295" i="2" s="1"/>
  <c r="B2296" i="2" s="1"/>
  <c r="B2297" i="2" s="1"/>
  <c r="B2298" i="2" s="1"/>
  <c r="B2299" i="2" s="1"/>
  <c r="B2300" i="2" s="1"/>
  <c r="B2301" i="2" s="1"/>
  <c r="B2302" i="2" s="1"/>
  <c r="B2303" i="2" s="1"/>
  <c r="B2304" i="2" s="1"/>
  <c r="B2305" i="2" s="1"/>
  <c r="B2306" i="2" s="1"/>
  <c r="B2307" i="2" s="1"/>
  <c r="B2308" i="2" s="1"/>
  <c r="B2309" i="2" s="1"/>
  <c r="B2310" i="2" s="1"/>
  <c r="B2311" i="2" s="1"/>
  <c r="B2312" i="2" s="1"/>
  <c r="B2313" i="2" s="1"/>
  <c r="B2314" i="2" s="1"/>
  <c r="B2315" i="2" s="1"/>
  <c r="B2316" i="2" s="1"/>
  <c r="B2317" i="2" s="1"/>
  <c r="B2318" i="2" s="1"/>
  <c r="B2319" i="2" s="1"/>
  <c r="B2320" i="2" s="1"/>
  <c r="B2321" i="2" s="1"/>
  <c r="B2322" i="2" s="1"/>
  <c r="B2323" i="2" s="1"/>
  <c r="B2324" i="2" s="1"/>
  <c r="B2325" i="2" s="1"/>
  <c r="B2326" i="2" s="1"/>
  <c r="B2327" i="2" s="1"/>
  <c r="B2328" i="2" s="1"/>
  <c r="B2329" i="2" s="1"/>
  <c r="B2330" i="2" s="1"/>
  <c r="B2331" i="2" s="1"/>
  <c r="B2332" i="2" s="1"/>
  <c r="B2333" i="2" s="1"/>
  <c r="B2334" i="2" s="1"/>
  <c r="B2335" i="2" s="1"/>
  <c r="B2336" i="2" s="1"/>
  <c r="B2337" i="2" s="1"/>
  <c r="B2338" i="2" s="1"/>
  <c r="B2339" i="2" s="1"/>
  <c r="B2340" i="2" s="1"/>
  <c r="B2341" i="2" s="1"/>
  <c r="B2342" i="2" s="1"/>
  <c r="B2343" i="2" s="1"/>
  <c r="B2344" i="2" s="1"/>
  <c r="B2345" i="2" s="1"/>
  <c r="B2346" i="2" s="1"/>
  <c r="B2347" i="2" s="1"/>
  <c r="B2348" i="2" s="1"/>
  <c r="B2349" i="2" s="1"/>
  <c r="B2350" i="2" s="1"/>
  <c r="B2351" i="2" s="1"/>
  <c r="B2352" i="2" s="1"/>
  <c r="B2353" i="2" s="1"/>
  <c r="B2354" i="2" s="1"/>
  <c r="B2355" i="2" s="1"/>
  <c r="B2356" i="2" s="1"/>
  <c r="B2357" i="2" s="1"/>
  <c r="B2358" i="2" s="1"/>
  <c r="B2359" i="2" s="1"/>
  <c r="B2360" i="2" s="1"/>
  <c r="B2361" i="2" s="1"/>
  <c r="B2362" i="2" s="1"/>
  <c r="B2363" i="2" s="1"/>
  <c r="B2364" i="2" s="1"/>
  <c r="B2365" i="2" s="1"/>
  <c r="B2366" i="2" s="1"/>
  <c r="B2367" i="2" s="1"/>
  <c r="B2368" i="2" s="1"/>
  <c r="B2369" i="2" s="1"/>
  <c r="B2370" i="2" s="1"/>
  <c r="B2371" i="2" s="1"/>
  <c r="B2372" i="2" s="1"/>
  <c r="B2373" i="2" s="1"/>
  <c r="B2374" i="2" s="1"/>
  <c r="B2375" i="2" s="1"/>
  <c r="B2376" i="2" s="1"/>
  <c r="B1734" i="2"/>
  <c r="B1735" i="2" s="1"/>
  <c r="B1736" i="2" s="1"/>
  <c r="B1737" i="2" s="1"/>
  <c r="B1738" i="2" s="1"/>
  <c r="B1739" i="2" s="1"/>
  <c r="B1740" i="2" s="1"/>
  <c r="B1741" i="2" s="1"/>
  <c r="B1742" i="2" s="1"/>
  <c r="B1743" i="2" s="1"/>
  <c r="B1744" i="2" s="1"/>
  <c r="B1745" i="2" s="1"/>
  <c r="B1746" i="2" s="1"/>
  <c r="B1747" i="2" s="1"/>
  <c r="B1748" i="2" s="1"/>
  <c r="B1749" i="2" s="1"/>
  <c r="B1750" i="2" s="1"/>
  <c r="B1751" i="2" s="1"/>
  <c r="B1752" i="2" s="1"/>
  <c r="B1753" i="2" s="1"/>
  <c r="B1754" i="2" s="1"/>
  <c r="B1755" i="2" s="1"/>
  <c r="B1756" i="2" s="1"/>
  <c r="B1757" i="2" s="1"/>
  <c r="B1758" i="2" s="1"/>
  <c r="B1759" i="2" s="1"/>
  <c r="B1760" i="2" s="1"/>
  <c r="B1761" i="2" s="1"/>
  <c r="B1762" i="2" s="1"/>
  <c r="B1763" i="2" s="1"/>
  <c r="B1764" i="2" s="1"/>
  <c r="B1765" i="2" s="1"/>
  <c r="B1766" i="2" s="1"/>
  <c r="B1767" i="2" s="1"/>
  <c r="B1768" i="2" s="1"/>
  <c r="B1769" i="2" s="1"/>
  <c r="B1770" i="2" s="1"/>
  <c r="B1771" i="2" s="1"/>
  <c r="B1772" i="2" s="1"/>
  <c r="B1773" i="2" s="1"/>
  <c r="B1774" i="2" s="1"/>
  <c r="B1775" i="2" s="1"/>
  <c r="B1776" i="2" s="1"/>
  <c r="B1777" i="2" s="1"/>
  <c r="B1778" i="2" s="1"/>
  <c r="B1779" i="2" s="1"/>
  <c r="B1780" i="2" s="1"/>
  <c r="B1781" i="2" s="1"/>
  <c r="B1782" i="2" s="1"/>
  <c r="B1783" i="2" s="1"/>
  <c r="B1784" i="2" s="1"/>
  <c r="B1785" i="2" s="1"/>
  <c r="B1786" i="2" s="1"/>
  <c r="B1787" i="2" s="1"/>
  <c r="B1788" i="2" s="1"/>
  <c r="B1789" i="2" s="1"/>
  <c r="B1790" i="2" s="1"/>
  <c r="B1791" i="2" s="1"/>
  <c r="B1792" i="2" s="1"/>
  <c r="B1793" i="2" s="1"/>
  <c r="B1794" i="2" s="1"/>
  <c r="B1795" i="2" s="1"/>
  <c r="B1796" i="2" s="1"/>
  <c r="B1797" i="2" s="1"/>
  <c r="B1798" i="2" s="1"/>
  <c r="B1799" i="2" s="1"/>
  <c r="B1800" i="2" s="1"/>
  <c r="B1801" i="2" s="1"/>
  <c r="B1802" i="2" s="1"/>
  <c r="B1803" i="2" s="1"/>
  <c r="B1804" i="2" s="1"/>
  <c r="B1805" i="2" s="1"/>
  <c r="B1806" i="2" s="1"/>
  <c r="B1807" i="2" s="1"/>
  <c r="B1808" i="2" s="1"/>
  <c r="B1809" i="2" s="1"/>
  <c r="B1810" i="2" s="1"/>
  <c r="B1811" i="2" s="1"/>
  <c r="B1812" i="2" s="1"/>
  <c r="B1813" i="2" s="1"/>
  <c r="B1814" i="2" s="1"/>
  <c r="B1815" i="2" s="1"/>
  <c r="B1816" i="2" s="1"/>
  <c r="B1817" i="2" s="1"/>
  <c r="B1818" i="2" s="1"/>
  <c r="B1819" i="2" s="1"/>
  <c r="B1820" i="2" s="1"/>
  <c r="B1821" i="2" s="1"/>
  <c r="B1822" i="2" s="1"/>
  <c r="B1823" i="2" s="1"/>
  <c r="B1824" i="2" s="1"/>
  <c r="B1825" i="2" s="1"/>
  <c r="B1826" i="2" s="1"/>
  <c r="B1827" i="2" s="1"/>
  <c r="B1828" i="2" s="1"/>
  <c r="B1829" i="2" s="1"/>
  <c r="B1830" i="2" s="1"/>
  <c r="B1831" i="2" s="1"/>
  <c r="B1832" i="2" s="1"/>
  <c r="B1833" i="2" s="1"/>
  <c r="B1834" i="2" s="1"/>
  <c r="B1835" i="2" s="1"/>
  <c r="B1836" i="2" s="1"/>
  <c r="B1837" i="2" s="1"/>
  <c r="B1838" i="2" s="1"/>
  <c r="B1839" i="2" s="1"/>
  <c r="B1840" i="2" s="1"/>
  <c r="B1841" i="2" s="1"/>
  <c r="B1842" i="2" s="1"/>
  <c r="B1843" i="2" s="1"/>
  <c r="B1844" i="2" s="1"/>
  <c r="B1845" i="2" s="1"/>
  <c r="B1846" i="2" s="1"/>
  <c r="B1847" i="2" s="1"/>
  <c r="B1848" i="2" s="1"/>
  <c r="B1849" i="2" s="1"/>
  <c r="B1850" i="2" s="1"/>
  <c r="B1851" i="2" s="1"/>
  <c r="B1852" i="2" s="1"/>
  <c r="B1853" i="2" s="1"/>
  <c r="B1854" i="2" s="1"/>
  <c r="B1855" i="2" s="1"/>
  <c r="B1856" i="2" s="1"/>
  <c r="B1857" i="2" s="1"/>
  <c r="B1858" i="2" s="1"/>
  <c r="B1859" i="2" s="1"/>
  <c r="B1860" i="2" s="1"/>
  <c r="B1861" i="2" s="1"/>
  <c r="B1862" i="2" s="1"/>
  <c r="B1863" i="2" s="1"/>
  <c r="B1864" i="2" s="1"/>
  <c r="B1865" i="2" s="1"/>
  <c r="B1866" i="2" s="1"/>
  <c r="B1867" i="2" s="1"/>
  <c r="B1868" i="2" s="1"/>
  <c r="B1869" i="2" s="1"/>
  <c r="B1870" i="2" s="1"/>
  <c r="B1871" i="2" s="1"/>
  <c r="B1872" i="2" s="1"/>
  <c r="B1873" i="2" s="1"/>
  <c r="B1874" i="2" s="1"/>
  <c r="B1875" i="2" s="1"/>
  <c r="B1876" i="2" s="1"/>
  <c r="B1877" i="2" s="1"/>
  <c r="B1878" i="2" s="1"/>
  <c r="B1879" i="2" s="1"/>
  <c r="B1880" i="2" s="1"/>
  <c r="B1881" i="2" s="1"/>
  <c r="B1882" i="2" s="1"/>
  <c r="B1883" i="2" s="1"/>
  <c r="B1884" i="2" s="1"/>
  <c r="B1885" i="2" s="1"/>
  <c r="B1886" i="2" s="1"/>
  <c r="B1887" i="2" s="1"/>
  <c r="B1888" i="2" s="1"/>
  <c r="B1889" i="2" s="1"/>
  <c r="B1890" i="2" s="1"/>
  <c r="B1891" i="2" s="1"/>
  <c r="B1892" i="2" s="1"/>
  <c r="B1893" i="2" s="1"/>
  <c r="B1894" i="2" s="1"/>
  <c r="B1895" i="2" s="1"/>
  <c r="B1896" i="2" s="1"/>
  <c r="B1897" i="2" s="1"/>
  <c r="B1898" i="2" s="1"/>
  <c r="B1899" i="2" s="1"/>
  <c r="B1900" i="2" s="1"/>
  <c r="B1901" i="2" s="1"/>
  <c r="B1902" i="2" s="1"/>
  <c r="B1903" i="2" s="1"/>
  <c r="B1904" i="2" s="1"/>
  <c r="B1905" i="2" s="1"/>
  <c r="B1906" i="2" s="1"/>
  <c r="B1907" i="2" s="1"/>
  <c r="B1908" i="2" s="1"/>
  <c r="B1909" i="2" s="1"/>
  <c r="B1910" i="2" s="1"/>
  <c r="B1911" i="2" s="1"/>
  <c r="B1912" i="2" s="1"/>
  <c r="B1913" i="2" s="1"/>
  <c r="B1914" i="2" s="1"/>
  <c r="B1915" i="2" s="1"/>
  <c r="B1916" i="2" s="1"/>
  <c r="B1917" i="2" s="1"/>
  <c r="B1918" i="2" s="1"/>
  <c r="B1919" i="2" s="1"/>
  <c r="B1920" i="2" s="1"/>
  <c r="B1921" i="2" s="1"/>
  <c r="B1922" i="2" s="1"/>
  <c r="B1923" i="2" s="1"/>
  <c r="B1924" i="2" s="1"/>
  <c r="B1925" i="2" s="1"/>
  <c r="B1926" i="2" s="1"/>
  <c r="B1927" i="2" s="1"/>
  <c r="B1928" i="2" s="1"/>
  <c r="B1929" i="2" s="1"/>
  <c r="B1930" i="2" s="1"/>
  <c r="B1931" i="2" s="1"/>
  <c r="B1932" i="2" s="1"/>
  <c r="B1933" i="2" s="1"/>
  <c r="B1934" i="2" s="1"/>
  <c r="B1935" i="2" s="1"/>
  <c r="B1936" i="2" s="1"/>
  <c r="B1937" i="2" s="1"/>
  <c r="B1938" i="2" s="1"/>
  <c r="B1939" i="2" s="1"/>
  <c r="B1940" i="2" s="1"/>
  <c r="B1941" i="2" s="1"/>
  <c r="B1942" i="2" s="1"/>
  <c r="B1943" i="2" s="1"/>
  <c r="B1944" i="2" s="1"/>
  <c r="B1945" i="2" s="1"/>
  <c r="B1946" i="2" s="1"/>
  <c r="B1947" i="2" s="1"/>
  <c r="B1948" i="2" s="1"/>
  <c r="B1949" i="2" s="1"/>
  <c r="B1950" i="2" s="1"/>
  <c r="B1951" i="2" s="1"/>
  <c r="B1952" i="2" s="1"/>
  <c r="B1953" i="2" s="1"/>
  <c r="B1954" i="2" s="1"/>
  <c r="B1955" i="2" s="1"/>
  <c r="B1956" i="2" s="1"/>
  <c r="B1957" i="2" s="1"/>
  <c r="B1958" i="2" s="1"/>
  <c r="B1959" i="2" s="1"/>
  <c r="B1960" i="2" s="1"/>
  <c r="B1961" i="2" s="1"/>
  <c r="B1962" i="2" s="1"/>
  <c r="B1963" i="2" s="1"/>
  <c r="B1964" i="2" s="1"/>
  <c r="B1965" i="2" s="1"/>
  <c r="B1966" i="2" s="1"/>
  <c r="B1967" i="2" s="1"/>
  <c r="B1968" i="2" s="1"/>
  <c r="B1969" i="2" s="1"/>
  <c r="B1970" i="2" s="1"/>
  <c r="B1971" i="2" s="1"/>
  <c r="B1972" i="2" s="1"/>
  <c r="B1973" i="2" s="1"/>
  <c r="B1974" i="2" s="1"/>
  <c r="B1975" i="2" s="1"/>
  <c r="B1976" i="2" s="1"/>
  <c r="B1977" i="2" s="1"/>
  <c r="B1978" i="2" s="1"/>
  <c r="B1979" i="2" s="1"/>
  <c r="B1980" i="2" s="1"/>
  <c r="B1981" i="2" s="1"/>
  <c r="B1982" i="2" s="1"/>
  <c r="B1983" i="2" s="1"/>
  <c r="B1984" i="2" s="1"/>
  <c r="B1985" i="2" s="1"/>
  <c r="B1986" i="2" s="1"/>
  <c r="B1987" i="2" s="1"/>
  <c r="B1988" i="2" s="1"/>
  <c r="B1989" i="2" s="1"/>
  <c r="B1990" i="2" s="1"/>
  <c r="B1991" i="2" s="1"/>
  <c r="B1992" i="2" s="1"/>
  <c r="B1993" i="2" s="1"/>
  <c r="B1994" i="2" s="1"/>
  <c r="B1995" i="2" s="1"/>
  <c r="B1996" i="2" s="1"/>
  <c r="B1997" i="2" s="1"/>
  <c r="B1998" i="2" s="1"/>
  <c r="B1999" i="2" s="1"/>
  <c r="B2000" i="2" s="1"/>
  <c r="B2001" i="2" s="1"/>
  <c r="B2002" i="2" s="1"/>
  <c r="B2003" i="2" s="1"/>
  <c r="B2004" i="2" s="1"/>
  <c r="B2005" i="2" s="1"/>
  <c r="B2006" i="2" s="1"/>
  <c r="B2007" i="2" s="1"/>
  <c r="B2008" i="2" s="1"/>
  <c r="B2009" i="2" s="1"/>
  <c r="B2010" i="2" s="1"/>
  <c r="B2011" i="2" s="1"/>
  <c r="B2012" i="2" s="1"/>
  <c r="B2013" i="2" s="1"/>
  <c r="B2014" i="2" s="1"/>
  <c r="B2015" i="2" s="1"/>
  <c r="B2016" i="2" s="1"/>
  <c r="B2017" i="2" s="1"/>
  <c r="B2018" i="2" s="1"/>
  <c r="B2019" i="2" s="1"/>
  <c r="B2020" i="2" s="1"/>
  <c r="B2021" i="2" s="1"/>
  <c r="B2022" i="2" s="1"/>
  <c r="B2023" i="2" s="1"/>
  <c r="B2024" i="2" s="1"/>
  <c r="B2025" i="2" s="1"/>
  <c r="B2026" i="2" s="1"/>
  <c r="B2027" i="2" s="1"/>
  <c r="B2028" i="2" s="1"/>
  <c r="B2029" i="2" s="1"/>
  <c r="B2030" i="2" s="1"/>
  <c r="B2031" i="2" s="1"/>
  <c r="B2032" i="2" s="1"/>
  <c r="B2033" i="2" s="1"/>
  <c r="B2034" i="2" s="1"/>
  <c r="B2035" i="2" s="1"/>
  <c r="B2036" i="2" s="1"/>
  <c r="B2037" i="2" s="1"/>
  <c r="B2038" i="2" s="1"/>
  <c r="B2039" i="2" s="1"/>
  <c r="B2040" i="2" s="1"/>
  <c r="B2041" i="2" s="1"/>
  <c r="B2042" i="2" s="1"/>
  <c r="B2043" i="2" s="1"/>
  <c r="B2044" i="2" s="1"/>
  <c r="B2045" i="2" s="1"/>
  <c r="B2046" i="2" s="1"/>
  <c r="B2047" i="2" s="1"/>
  <c r="B2048" i="2" s="1"/>
  <c r="B2049" i="2" s="1"/>
  <c r="B2050" i="2" s="1"/>
  <c r="B2051" i="2" s="1"/>
  <c r="B2052" i="2" s="1"/>
  <c r="B2053" i="2" s="1"/>
  <c r="B2054" i="2" s="1"/>
  <c r="B2055" i="2" s="1"/>
  <c r="B2056" i="2" s="1"/>
  <c r="B2057" i="2" s="1"/>
  <c r="B2058" i="2" s="1"/>
  <c r="B2059" i="2" s="1"/>
  <c r="B2060" i="2" s="1"/>
  <c r="B2061" i="2" s="1"/>
  <c r="B2062" i="2" s="1"/>
  <c r="B2063" i="2" s="1"/>
  <c r="B2064" i="2" s="1"/>
  <c r="B2065" i="2" s="1"/>
  <c r="B2066" i="2" s="1"/>
  <c r="B2067" i="2" s="1"/>
  <c r="B2068" i="2" s="1"/>
  <c r="B2069" i="2" s="1"/>
  <c r="B2070" i="2" s="1"/>
  <c r="B2071" i="2" s="1"/>
  <c r="B2072" i="2" s="1"/>
  <c r="B2073" i="2" s="1"/>
  <c r="B2074" i="2" s="1"/>
  <c r="B2075" i="2" s="1"/>
  <c r="B2076" i="2" s="1"/>
  <c r="B2077" i="2" s="1"/>
  <c r="B2078" i="2" s="1"/>
  <c r="B2079" i="2" s="1"/>
  <c r="B2080" i="2" s="1"/>
  <c r="B2081" i="2" s="1"/>
  <c r="B2082" i="2" s="1"/>
  <c r="B2083" i="2" s="1"/>
  <c r="B2084" i="2" s="1"/>
  <c r="B2085" i="2" s="1"/>
  <c r="B2086" i="2" s="1"/>
  <c r="B2087" i="2" s="1"/>
  <c r="B2088" i="2" s="1"/>
  <c r="B2089" i="2" s="1"/>
  <c r="B2090" i="2" s="1"/>
  <c r="B2091" i="2" s="1"/>
  <c r="B2092" i="2" s="1"/>
  <c r="B2093" i="2" s="1"/>
  <c r="B2094" i="2" s="1"/>
  <c r="B2095" i="2" s="1"/>
  <c r="B2096" i="2" s="1"/>
  <c r="B2097" i="2" s="1"/>
  <c r="B2098" i="2" s="1"/>
  <c r="B2099" i="2" s="1"/>
  <c r="B2100" i="2" s="1"/>
  <c r="B2101" i="2" s="1"/>
  <c r="B2102" i="2" s="1"/>
  <c r="B2103" i="2" s="1"/>
  <c r="B2104" i="2" s="1"/>
  <c r="B2105" i="2" s="1"/>
  <c r="B2106" i="2" s="1"/>
  <c r="B2107" i="2" s="1"/>
  <c r="B2108" i="2" s="1"/>
  <c r="B2109" i="2" s="1"/>
  <c r="B2110" i="2" s="1"/>
  <c r="B2111" i="2" s="1"/>
  <c r="B2112" i="2" s="1"/>
  <c r="B2113" i="2" s="1"/>
  <c r="B2114" i="2" s="1"/>
  <c r="B2115" i="2" s="1"/>
  <c r="B2116" i="2" s="1"/>
  <c r="B2117" i="2" s="1"/>
  <c r="B2118" i="2" s="1"/>
  <c r="B2119" i="2" s="1"/>
  <c r="B2120" i="2" s="1"/>
  <c r="B2121" i="2" s="1"/>
  <c r="B2122" i="2" s="1"/>
  <c r="B2123" i="2" s="1"/>
  <c r="B2124" i="2" s="1"/>
  <c r="B2125" i="2" s="1"/>
  <c r="B2126" i="2" s="1"/>
  <c r="B2127" i="2" s="1"/>
  <c r="B2128" i="2" s="1"/>
  <c r="B2129" i="2" s="1"/>
  <c r="B2130" i="2" s="1"/>
  <c r="B2131" i="2" s="1"/>
  <c r="B2132" i="2" s="1"/>
  <c r="B2133" i="2" s="1"/>
  <c r="B2134" i="2" s="1"/>
  <c r="B2135" i="2" s="1"/>
  <c r="B2136" i="2" s="1"/>
  <c r="B2137" i="2" s="1"/>
  <c r="B2138" i="2" s="1"/>
  <c r="B2139" i="2" s="1"/>
  <c r="B2140" i="2" s="1"/>
  <c r="B2141" i="2" s="1"/>
  <c r="B2142" i="2" s="1"/>
  <c r="B2143" i="2" s="1"/>
  <c r="B2144" i="2" s="1"/>
  <c r="B2145" i="2" s="1"/>
  <c r="B2146" i="2" s="1"/>
  <c r="B2147" i="2" s="1"/>
  <c r="B2148" i="2" s="1"/>
  <c r="B2149" i="2" s="1"/>
  <c r="B2150" i="2" s="1"/>
  <c r="B2151" i="2" s="1"/>
  <c r="B2152" i="2" s="1"/>
  <c r="B2153" i="2" s="1"/>
  <c r="B2154" i="2" s="1"/>
  <c r="B2155" i="2" s="1"/>
  <c r="B2156" i="2" s="1"/>
  <c r="B2157" i="2" s="1"/>
  <c r="B2158" i="2" s="1"/>
  <c r="B2159" i="2" s="1"/>
  <c r="B1733" i="2"/>
  <c r="B1732" i="2"/>
  <c r="B1731" i="2"/>
  <c r="B1730" i="2"/>
  <c r="B1729" i="2"/>
  <c r="B1728" i="2"/>
  <c r="B1727" i="2"/>
  <c r="B1703" i="2"/>
  <c r="B1704" i="2" s="1"/>
  <c r="B1705" i="2" s="1"/>
  <c r="B1706" i="2" s="1"/>
  <c r="B1707" i="2" s="1"/>
  <c r="B1708" i="2" s="1"/>
  <c r="B1709" i="2" s="1"/>
  <c r="B1710" i="2" s="1"/>
  <c r="B1711" i="2" s="1"/>
  <c r="B1712" i="2" s="1"/>
  <c r="B1713" i="2" s="1"/>
  <c r="B1714" i="2" s="1"/>
  <c r="B1715" i="2" s="1"/>
  <c r="B1716" i="2" s="1"/>
  <c r="B1717" i="2" s="1"/>
  <c r="B1718" i="2" s="1"/>
  <c r="B1719" i="2" s="1"/>
  <c r="B1720" i="2" s="1"/>
  <c r="B1721" i="2" s="1"/>
  <c r="B1722" i="2" s="1"/>
  <c r="B1723" i="2" s="1"/>
  <c r="B1724" i="2" s="1"/>
  <c r="B1725" i="2" s="1"/>
  <c r="B1726" i="2" s="1"/>
  <c r="B1605" i="2"/>
  <c r="B1606" i="2" s="1"/>
  <c r="B1607" i="2" s="1"/>
  <c r="B1608" i="2" s="1"/>
  <c r="B1609" i="2" s="1"/>
  <c r="B1610" i="2" s="1"/>
  <c r="B1611" i="2" s="1"/>
  <c r="B1612" i="2" s="1"/>
  <c r="B1613" i="2" s="1"/>
  <c r="B1614" i="2" s="1"/>
  <c r="B1615" i="2" s="1"/>
  <c r="B1616" i="2" s="1"/>
  <c r="B1617" i="2" s="1"/>
  <c r="B1618" i="2" s="1"/>
  <c r="B1619" i="2" s="1"/>
  <c r="B1620" i="2" s="1"/>
  <c r="B1621" i="2" s="1"/>
  <c r="B1622" i="2" s="1"/>
  <c r="B1623" i="2" s="1"/>
  <c r="B1624" i="2" s="1"/>
  <c r="B1625" i="2" s="1"/>
  <c r="B1626" i="2" s="1"/>
  <c r="B1627" i="2" s="1"/>
  <c r="B1628" i="2" s="1"/>
  <c r="B1629" i="2" s="1"/>
  <c r="B1630" i="2" s="1"/>
  <c r="B1631" i="2" s="1"/>
  <c r="B1632" i="2" s="1"/>
  <c r="B1633" i="2" s="1"/>
  <c r="B1634" i="2" s="1"/>
  <c r="B1635" i="2" s="1"/>
  <c r="B1636" i="2" s="1"/>
  <c r="B1637" i="2" s="1"/>
  <c r="B1638" i="2" s="1"/>
  <c r="B1639" i="2" s="1"/>
  <c r="B1640" i="2" s="1"/>
  <c r="B1641" i="2" s="1"/>
  <c r="B1642" i="2" s="1"/>
  <c r="B1643" i="2" s="1"/>
  <c r="B1644" i="2" s="1"/>
  <c r="B1645" i="2" s="1"/>
  <c r="B1646" i="2" s="1"/>
  <c r="B1647" i="2" s="1"/>
  <c r="B1648" i="2" s="1"/>
  <c r="B1649" i="2" s="1"/>
  <c r="B1650" i="2" s="1"/>
  <c r="B1651" i="2" s="1"/>
  <c r="B1652" i="2" s="1"/>
  <c r="B1653" i="2" s="1"/>
  <c r="B1654" i="2" s="1"/>
  <c r="B1655" i="2" s="1"/>
  <c r="B1656" i="2" s="1"/>
  <c r="B1657" i="2" s="1"/>
  <c r="B1658" i="2" s="1"/>
  <c r="B1659" i="2" s="1"/>
  <c r="B1660" i="2" s="1"/>
  <c r="B1661" i="2" s="1"/>
  <c r="B1662" i="2" s="1"/>
  <c r="B1663" i="2" s="1"/>
  <c r="B1664" i="2" s="1"/>
  <c r="B1665" i="2" s="1"/>
  <c r="B1666" i="2" s="1"/>
  <c r="B1667" i="2" s="1"/>
  <c r="B1668" i="2" s="1"/>
  <c r="B1669" i="2" s="1"/>
  <c r="B1670" i="2" s="1"/>
  <c r="B1671" i="2" s="1"/>
  <c r="B1672" i="2" s="1"/>
  <c r="B1673" i="2" s="1"/>
  <c r="B1674" i="2" s="1"/>
  <c r="B1675" i="2" s="1"/>
  <c r="B1676" i="2" s="1"/>
  <c r="B1677" i="2" s="1"/>
  <c r="B1678" i="2" s="1"/>
  <c r="B1679" i="2" s="1"/>
  <c r="B1680" i="2" s="1"/>
  <c r="B1681" i="2" s="1"/>
  <c r="B1682" i="2" s="1"/>
  <c r="B1683" i="2" s="1"/>
  <c r="B1684" i="2" s="1"/>
  <c r="B1685" i="2" s="1"/>
  <c r="B1686" i="2" s="1"/>
  <c r="B1687" i="2" s="1"/>
  <c r="B1688" i="2" s="1"/>
  <c r="B1689" i="2" s="1"/>
  <c r="B1690" i="2" s="1"/>
  <c r="B1691" i="2" s="1"/>
  <c r="B1692" i="2" s="1"/>
  <c r="B1693" i="2" s="1"/>
  <c r="B1694" i="2" s="1"/>
  <c r="B1695" i="2" s="1"/>
  <c r="B1696" i="2" s="1"/>
  <c r="B1697" i="2" s="1"/>
  <c r="B1698" i="2" s="1"/>
  <c r="B1699" i="2" s="1"/>
  <c r="B1700" i="2" s="1"/>
  <c r="B1701" i="2" s="1"/>
  <c r="B1702" i="2" s="1"/>
  <c r="B1543" i="2"/>
  <c r="B1544" i="2" s="1"/>
  <c r="B1545" i="2" s="1"/>
  <c r="B1546" i="2" s="1"/>
  <c r="B1547" i="2" s="1"/>
  <c r="B1548" i="2" s="1"/>
  <c r="B1549" i="2" s="1"/>
  <c r="B1550" i="2" s="1"/>
  <c r="B1551" i="2" s="1"/>
  <c r="B1552" i="2" s="1"/>
  <c r="B1553" i="2" s="1"/>
  <c r="B1554" i="2" s="1"/>
  <c r="B1555" i="2" s="1"/>
  <c r="B1556" i="2" s="1"/>
  <c r="B1557" i="2" s="1"/>
  <c r="B1558" i="2" s="1"/>
  <c r="B1559" i="2" s="1"/>
  <c r="B1560" i="2" s="1"/>
  <c r="B1561" i="2" s="1"/>
  <c r="B1562" i="2" s="1"/>
  <c r="B1563" i="2" s="1"/>
  <c r="B1564" i="2" s="1"/>
  <c r="B1565" i="2" s="1"/>
  <c r="B1566" i="2" s="1"/>
  <c r="B1567" i="2" s="1"/>
  <c r="B1568" i="2" s="1"/>
  <c r="B1569" i="2" s="1"/>
  <c r="B1570" i="2" s="1"/>
  <c r="B1571" i="2" s="1"/>
  <c r="B1572" i="2" s="1"/>
  <c r="B1573" i="2" s="1"/>
  <c r="B1574" i="2" s="1"/>
  <c r="B1575" i="2" s="1"/>
  <c r="B1576" i="2" s="1"/>
  <c r="B1577" i="2" s="1"/>
  <c r="B1578" i="2" s="1"/>
  <c r="B1579" i="2" s="1"/>
  <c r="B1580" i="2" s="1"/>
  <c r="B1581" i="2" s="1"/>
  <c r="B1582" i="2" s="1"/>
  <c r="B1583" i="2" s="1"/>
  <c r="B1584" i="2" s="1"/>
  <c r="B1585" i="2" s="1"/>
  <c r="B1586" i="2" s="1"/>
  <c r="B1587" i="2" s="1"/>
  <c r="B1588" i="2" s="1"/>
  <c r="B1589" i="2" s="1"/>
  <c r="B1590" i="2" s="1"/>
  <c r="B1591" i="2" s="1"/>
  <c r="B1592" i="2" s="1"/>
  <c r="B1593" i="2" s="1"/>
  <c r="B1594" i="2" s="1"/>
  <c r="B1595" i="2" s="1"/>
  <c r="B1596" i="2" s="1"/>
  <c r="B1597" i="2" s="1"/>
  <c r="B1598" i="2" s="1"/>
  <c r="B1599" i="2" s="1"/>
  <c r="B1600" i="2" s="1"/>
  <c r="B1601" i="2" s="1"/>
  <c r="B1602" i="2" s="1"/>
  <c r="B1603" i="2" s="1"/>
  <c r="B1604" i="2" s="1"/>
  <c r="B1542" i="2"/>
  <c r="B1541" i="2"/>
  <c r="B1540" i="2"/>
  <c r="B1539" i="2"/>
  <c r="B1538" i="2"/>
  <c r="B1537" i="2"/>
  <c r="B1536" i="2"/>
  <c r="B1535" i="2"/>
  <c r="B1528" i="2"/>
  <c r="B1529" i="2" s="1"/>
  <c r="B1530" i="2" s="1"/>
  <c r="B1531" i="2" s="1"/>
  <c r="B1532" i="2" s="1"/>
  <c r="B1533" i="2" s="1"/>
  <c r="B1534" i="2" s="1"/>
  <c r="B1527" i="2"/>
  <c r="B1525" i="2"/>
  <c r="B1518" i="2"/>
  <c r="B1519" i="2" s="1"/>
  <c r="B1520" i="2" s="1"/>
  <c r="B1521" i="2" s="1"/>
  <c r="B1522" i="2" s="1"/>
  <c r="B1523" i="2" s="1"/>
  <c r="B1517" i="2"/>
  <c r="B1516" i="2"/>
  <c r="B1515" i="2"/>
  <c r="B1514" i="2"/>
  <c r="B1513" i="2"/>
  <c r="B1509" i="2"/>
  <c r="B1510" i="2" s="1"/>
  <c r="B1511" i="2" s="1"/>
  <c r="B1512" i="2" s="1"/>
  <c r="B1508" i="2"/>
  <c r="B1507" i="2"/>
  <c r="B1506" i="2"/>
  <c r="B1505" i="2"/>
  <c r="B1504" i="2"/>
  <c r="B1503" i="2"/>
  <c r="B1498" i="2"/>
  <c r="B1499" i="2" s="1"/>
  <c r="B1500" i="2" s="1"/>
  <c r="B1501" i="2" s="1"/>
  <c r="B1502" i="2" s="1"/>
  <c r="B1497" i="2"/>
  <c r="B1496" i="2"/>
  <c r="B1412" i="2"/>
  <c r="B1413" i="2" s="1"/>
  <c r="B1414" i="2" s="1"/>
  <c r="B1415" i="2" s="1"/>
  <c r="B1416" i="2" s="1"/>
  <c r="B1417" i="2" s="1"/>
  <c r="B1418" i="2" s="1"/>
  <c r="B1419" i="2" s="1"/>
  <c r="B1420" i="2" s="1"/>
  <c r="B1421" i="2" s="1"/>
  <c r="B1422" i="2" s="1"/>
  <c r="B1423" i="2" s="1"/>
  <c r="B1424" i="2" s="1"/>
  <c r="B1425" i="2" s="1"/>
  <c r="B1426" i="2" s="1"/>
  <c r="B1427" i="2" s="1"/>
  <c r="B1428" i="2" s="1"/>
  <c r="B1429" i="2" s="1"/>
  <c r="B1430" i="2" s="1"/>
  <c r="B1431" i="2" s="1"/>
  <c r="B1432" i="2" s="1"/>
  <c r="B1433" i="2" s="1"/>
  <c r="B1434" i="2" s="1"/>
  <c r="B1435" i="2" s="1"/>
  <c r="B1436" i="2" s="1"/>
  <c r="B1437" i="2" s="1"/>
  <c r="B1438" i="2" s="1"/>
  <c r="B1439" i="2" s="1"/>
  <c r="B1440" i="2" s="1"/>
  <c r="B1441" i="2" s="1"/>
  <c r="B1442" i="2" s="1"/>
  <c r="B1443" i="2" s="1"/>
  <c r="B1444" i="2" s="1"/>
  <c r="B1445" i="2" s="1"/>
  <c r="B1446" i="2" s="1"/>
  <c r="B1447" i="2" s="1"/>
  <c r="B1448" i="2" s="1"/>
  <c r="B1449" i="2" s="1"/>
  <c r="B1450" i="2" s="1"/>
  <c r="B1451" i="2" s="1"/>
  <c r="B1452" i="2" s="1"/>
  <c r="B1453" i="2" s="1"/>
  <c r="B1454" i="2" s="1"/>
  <c r="B1455" i="2" s="1"/>
  <c r="B1456" i="2" s="1"/>
  <c r="B1457" i="2" s="1"/>
  <c r="B1458" i="2" s="1"/>
  <c r="B1459" i="2" s="1"/>
  <c r="B1460" i="2" s="1"/>
  <c r="B1461" i="2" s="1"/>
  <c r="B1462" i="2" s="1"/>
  <c r="B1463" i="2" s="1"/>
  <c r="B1464" i="2" s="1"/>
  <c r="B1465" i="2" s="1"/>
  <c r="B1466" i="2" s="1"/>
  <c r="B1467" i="2" s="1"/>
  <c r="B1468" i="2" s="1"/>
  <c r="B1469" i="2" s="1"/>
  <c r="B1470" i="2" s="1"/>
  <c r="B1471" i="2" s="1"/>
  <c r="B1472" i="2" s="1"/>
  <c r="B1473" i="2" s="1"/>
  <c r="B1474" i="2" s="1"/>
  <c r="B1475" i="2" s="1"/>
  <c r="B1476" i="2" s="1"/>
  <c r="B1477" i="2" s="1"/>
  <c r="B1478" i="2" s="1"/>
  <c r="B1479" i="2" s="1"/>
  <c r="B1480" i="2" s="1"/>
  <c r="B1481" i="2" s="1"/>
  <c r="B1482" i="2" s="1"/>
  <c r="B1483" i="2" s="1"/>
  <c r="B1484" i="2" s="1"/>
  <c r="B1485" i="2" s="1"/>
  <c r="B1486" i="2" s="1"/>
  <c r="B1487" i="2" s="1"/>
  <c r="B1488" i="2" s="1"/>
  <c r="B1489" i="2" s="1"/>
  <c r="B1490" i="2" s="1"/>
  <c r="B1491" i="2" s="1"/>
  <c r="B1492" i="2" s="1"/>
  <c r="B1493" i="2" s="1"/>
  <c r="B1494" i="2" s="1"/>
  <c r="B1495" i="2" s="1"/>
  <c r="B1411" i="2"/>
  <c r="B1410" i="2"/>
  <c r="B1409" i="2"/>
  <c r="B1408" i="2"/>
  <c r="B1407" i="2"/>
  <c r="B1406" i="2"/>
  <c r="B1405" i="2"/>
  <c r="B1404" i="2"/>
  <c r="B1403" i="2"/>
  <c r="B1402" i="2"/>
  <c r="B1387" i="2"/>
  <c r="B1388" i="2" s="1"/>
  <c r="B1389" i="2" s="1"/>
  <c r="B1390" i="2" s="1"/>
  <c r="B1391" i="2" s="1"/>
  <c r="B1392" i="2" s="1"/>
  <c r="B1393" i="2" s="1"/>
  <c r="B1394" i="2" s="1"/>
  <c r="B1395" i="2" s="1"/>
  <c r="B1396" i="2" s="1"/>
  <c r="B1397" i="2" s="1"/>
  <c r="B1398" i="2" s="1"/>
  <c r="B1399" i="2" s="1"/>
  <c r="B1400" i="2" s="1"/>
  <c r="B1401" i="2" s="1"/>
  <c r="B1385" i="2"/>
  <c r="B1381" i="2"/>
  <c r="B1382" i="2" s="1"/>
  <c r="B1383" i="2" s="1"/>
  <c r="B1384" i="2" s="1"/>
  <c r="B923" i="2"/>
  <c r="B924" i="2" s="1"/>
  <c r="B925" i="2" s="1"/>
  <c r="B926" i="2" s="1"/>
  <c r="B927" i="2" s="1"/>
  <c r="B928" i="2" s="1"/>
  <c r="B929" i="2" s="1"/>
  <c r="B930" i="2" s="1"/>
  <c r="B931" i="2" s="1"/>
  <c r="B932" i="2" s="1"/>
  <c r="B933" i="2" s="1"/>
  <c r="B934" i="2" s="1"/>
  <c r="B935" i="2" s="1"/>
  <c r="B936" i="2" s="1"/>
  <c r="B937" i="2" s="1"/>
  <c r="B938" i="2" s="1"/>
  <c r="B939" i="2" s="1"/>
  <c r="B940" i="2" s="1"/>
  <c r="B941" i="2" s="1"/>
  <c r="B942" i="2" s="1"/>
  <c r="B943" i="2" s="1"/>
  <c r="B944" i="2" s="1"/>
  <c r="B945" i="2" s="1"/>
  <c r="B946" i="2" s="1"/>
  <c r="B947" i="2" s="1"/>
  <c r="B948" i="2" s="1"/>
  <c r="B949" i="2" s="1"/>
  <c r="B950" i="2" s="1"/>
  <c r="B951" i="2" s="1"/>
  <c r="B952" i="2" s="1"/>
  <c r="B953" i="2" s="1"/>
  <c r="B954" i="2" s="1"/>
  <c r="B955" i="2" s="1"/>
  <c r="B956" i="2" s="1"/>
  <c r="B957" i="2" s="1"/>
  <c r="B958" i="2" s="1"/>
  <c r="B959" i="2" s="1"/>
  <c r="B960" i="2" s="1"/>
  <c r="B961" i="2" s="1"/>
  <c r="B962" i="2" s="1"/>
  <c r="B963" i="2" s="1"/>
  <c r="B964" i="2" s="1"/>
  <c r="B965" i="2" s="1"/>
  <c r="B966" i="2" s="1"/>
  <c r="B967" i="2" s="1"/>
  <c r="B968" i="2" s="1"/>
  <c r="B969" i="2" s="1"/>
  <c r="B970" i="2" s="1"/>
  <c r="B971" i="2" s="1"/>
  <c r="B972" i="2" s="1"/>
  <c r="B973" i="2" s="1"/>
  <c r="B974" i="2" s="1"/>
  <c r="B975" i="2" s="1"/>
  <c r="B976" i="2" s="1"/>
  <c r="B977" i="2" s="1"/>
  <c r="B978" i="2" s="1"/>
  <c r="B979" i="2" s="1"/>
  <c r="B980" i="2" s="1"/>
  <c r="B981" i="2" s="1"/>
  <c r="B982" i="2" s="1"/>
  <c r="B983" i="2" s="1"/>
  <c r="B984" i="2" s="1"/>
  <c r="B985" i="2" s="1"/>
  <c r="B986" i="2" s="1"/>
  <c r="B987" i="2" s="1"/>
  <c r="B988" i="2" s="1"/>
  <c r="B989" i="2" s="1"/>
  <c r="B990" i="2" s="1"/>
  <c r="B991" i="2" s="1"/>
  <c r="B992" i="2" s="1"/>
  <c r="B993" i="2" s="1"/>
  <c r="B994" i="2" s="1"/>
  <c r="B995" i="2" s="1"/>
  <c r="B996" i="2" s="1"/>
  <c r="B997" i="2" s="1"/>
  <c r="B998" i="2" s="1"/>
  <c r="B999" i="2" s="1"/>
  <c r="B1000" i="2" s="1"/>
  <c r="B1001" i="2" s="1"/>
  <c r="B1002" i="2" s="1"/>
  <c r="B1003" i="2" s="1"/>
  <c r="B1004" i="2" s="1"/>
  <c r="B1005" i="2" s="1"/>
  <c r="B1006" i="2" s="1"/>
  <c r="B1007" i="2" s="1"/>
  <c r="B1008" i="2" s="1"/>
  <c r="B1009" i="2" s="1"/>
  <c r="B1010" i="2" s="1"/>
  <c r="B1011" i="2" s="1"/>
  <c r="B1012" i="2" s="1"/>
  <c r="B1013" i="2" s="1"/>
  <c r="B1014" i="2" s="1"/>
  <c r="B1015" i="2" s="1"/>
  <c r="B1016" i="2" s="1"/>
  <c r="B1017" i="2" s="1"/>
  <c r="B1018" i="2" s="1"/>
  <c r="B1019" i="2" s="1"/>
  <c r="B1020" i="2" s="1"/>
  <c r="B1021" i="2" s="1"/>
  <c r="B1022" i="2" s="1"/>
  <c r="B1023" i="2" s="1"/>
  <c r="B1024" i="2" s="1"/>
  <c r="B1025" i="2" s="1"/>
  <c r="B1026" i="2" s="1"/>
  <c r="B1027" i="2" s="1"/>
  <c r="B1028" i="2" s="1"/>
  <c r="B1029" i="2" s="1"/>
  <c r="B1030" i="2" s="1"/>
  <c r="B1031" i="2" s="1"/>
  <c r="B1032" i="2" s="1"/>
  <c r="B1033" i="2" s="1"/>
  <c r="B1034" i="2" s="1"/>
  <c r="B1035" i="2" s="1"/>
  <c r="B1036" i="2" s="1"/>
  <c r="B1037" i="2" s="1"/>
  <c r="B1038" i="2" s="1"/>
  <c r="B1039" i="2" s="1"/>
  <c r="B1040" i="2" s="1"/>
  <c r="B1041" i="2" s="1"/>
  <c r="B1042" i="2" s="1"/>
  <c r="B1043" i="2" s="1"/>
  <c r="B1044" i="2" s="1"/>
  <c r="B1045" i="2" s="1"/>
  <c r="B1046" i="2" s="1"/>
  <c r="B1047" i="2" s="1"/>
  <c r="B1048" i="2" s="1"/>
  <c r="B1049" i="2" s="1"/>
  <c r="B1050" i="2" s="1"/>
  <c r="B1051" i="2" s="1"/>
  <c r="B1052" i="2" s="1"/>
  <c r="B1053" i="2" s="1"/>
  <c r="B1054" i="2" s="1"/>
  <c r="B1055" i="2" s="1"/>
  <c r="B1056" i="2" s="1"/>
  <c r="B1057" i="2" s="1"/>
  <c r="B1058" i="2" s="1"/>
  <c r="B1059" i="2" s="1"/>
  <c r="B1060" i="2" s="1"/>
  <c r="B1061" i="2" s="1"/>
  <c r="B1062" i="2" s="1"/>
  <c r="B1063" i="2" s="1"/>
  <c r="B1064" i="2" s="1"/>
  <c r="B1065" i="2" s="1"/>
  <c r="B1066" i="2" s="1"/>
  <c r="B1067" i="2" s="1"/>
  <c r="B1068" i="2" s="1"/>
  <c r="B1069" i="2" s="1"/>
  <c r="B1070" i="2" s="1"/>
  <c r="B1071" i="2" s="1"/>
  <c r="B1072" i="2" s="1"/>
  <c r="B1073" i="2" s="1"/>
  <c r="B1074" i="2" s="1"/>
  <c r="B1075" i="2" s="1"/>
  <c r="B1076" i="2" s="1"/>
  <c r="B1077" i="2" s="1"/>
  <c r="B1078" i="2" s="1"/>
  <c r="B1079" i="2" s="1"/>
  <c r="B1080" i="2" s="1"/>
  <c r="B1081" i="2" s="1"/>
  <c r="B1082" i="2" s="1"/>
  <c r="B1083" i="2" s="1"/>
  <c r="B1084" i="2" s="1"/>
  <c r="B1085" i="2" s="1"/>
  <c r="B1086" i="2" s="1"/>
  <c r="B1087" i="2" s="1"/>
  <c r="B1088" i="2" s="1"/>
  <c r="B1089" i="2" s="1"/>
  <c r="B1090" i="2" s="1"/>
  <c r="B1091" i="2" s="1"/>
  <c r="B1092" i="2" s="1"/>
  <c r="B1093" i="2" s="1"/>
  <c r="B1094" i="2" s="1"/>
  <c r="B1095" i="2" s="1"/>
  <c r="B1096" i="2" s="1"/>
  <c r="B1097" i="2" s="1"/>
  <c r="B1098" i="2" s="1"/>
  <c r="B1099" i="2" s="1"/>
  <c r="B1100" i="2" s="1"/>
  <c r="B1101" i="2" s="1"/>
  <c r="B1102" i="2" s="1"/>
  <c r="B1103" i="2" s="1"/>
  <c r="B1104" i="2" s="1"/>
  <c r="B1105" i="2" s="1"/>
  <c r="B1106" i="2" s="1"/>
  <c r="B1107" i="2" s="1"/>
  <c r="B1108" i="2" s="1"/>
  <c r="B1109" i="2" s="1"/>
  <c r="B1110" i="2" s="1"/>
  <c r="B1111" i="2" s="1"/>
  <c r="B1112" i="2" s="1"/>
  <c r="B1113" i="2" s="1"/>
  <c r="B1114" i="2" s="1"/>
  <c r="B1115" i="2" s="1"/>
  <c r="B1116" i="2" s="1"/>
  <c r="B1117" i="2" s="1"/>
  <c r="B1118" i="2" s="1"/>
  <c r="B1119" i="2" s="1"/>
  <c r="B1120" i="2" s="1"/>
  <c r="B1121" i="2" s="1"/>
  <c r="B1122" i="2" s="1"/>
  <c r="B1123" i="2" s="1"/>
  <c r="B1124" i="2" s="1"/>
  <c r="B1125" i="2" s="1"/>
  <c r="B1126" i="2" s="1"/>
  <c r="B1127" i="2" s="1"/>
  <c r="B1128" i="2" s="1"/>
  <c r="B1129" i="2" s="1"/>
  <c r="B1130" i="2" s="1"/>
  <c r="B1131" i="2" s="1"/>
  <c r="B1132" i="2" s="1"/>
  <c r="B1133" i="2" s="1"/>
  <c r="B1134" i="2" s="1"/>
  <c r="B1135" i="2" s="1"/>
  <c r="B1136" i="2" s="1"/>
  <c r="B1137" i="2" s="1"/>
  <c r="B1138" i="2" s="1"/>
  <c r="B1139" i="2" s="1"/>
  <c r="B1140" i="2" s="1"/>
  <c r="B1141" i="2" s="1"/>
  <c r="B1142" i="2" s="1"/>
  <c r="B1143" i="2" s="1"/>
  <c r="B1144" i="2" s="1"/>
  <c r="B1145" i="2" s="1"/>
  <c r="B1146" i="2" s="1"/>
  <c r="B1147" i="2" s="1"/>
  <c r="B1148" i="2" s="1"/>
  <c r="B1149" i="2" s="1"/>
  <c r="B1150" i="2" s="1"/>
  <c r="B1151" i="2" s="1"/>
  <c r="B1152" i="2" s="1"/>
  <c r="B1153" i="2" s="1"/>
  <c r="B1154" i="2" s="1"/>
  <c r="B1155" i="2" s="1"/>
  <c r="B1156" i="2" s="1"/>
  <c r="B1157" i="2" s="1"/>
  <c r="B1158" i="2" s="1"/>
  <c r="B1159" i="2" s="1"/>
  <c r="B1160" i="2" s="1"/>
  <c r="B1161" i="2" s="1"/>
  <c r="B1162" i="2" s="1"/>
  <c r="B1163" i="2" s="1"/>
  <c r="B1164" i="2" s="1"/>
  <c r="B1165" i="2" s="1"/>
  <c r="B1166" i="2" s="1"/>
  <c r="B1167" i="2" s="1"/>
  <c r="B1168" i="2" s="1"/>
  <c r="B1169" i="2" s="1"/>
  <c r="B1170" i="2" s="1"/>
  <c r="B1171" i="2" s="1"/>
  <c r="B1172" i="2" s="1"/>
  <c r="B1173" i="2" s="1"/>
  <c r="B1174" i="2" s="1"/>
  <c r="B1175" i="2" s="1"/>
  <c r="B1176" i="2" s="1"/>
  <c r="B1177" i="2" s="1"/>
  <c r="B1178" i="2" s="1"/>
  <c r="B1179" i="2" s="1"/>
  <c r="B1180" i="2" s="1"/>
  <c r="B1181" i="2" s="1"/>
  <c r="B1182" i="2" s="1"/>
  <c r="B1183" i="2" s="1"/>
  <c r="B1184" i="2" s="1"/>
  <c r="B1185" i="2" s="1"/>
  <c r="B1186" i="2" s="1"/>
  <c r="B1187" i="2" s="1"/>
  <c r="B1188" i="2" s="1"/>
  <c r="B1189" i="2" s="1"/>
  <c r="B1190" i="2" s="1"/>
  <c r="B1191" i="2" s="1"/>
  <c r="B1192" i="2" s="1"/>
  <c r="B1193" i="2" s="1"/>
  <c r="B1194" i="2" s="1"/>
  <c r="B1195" i="2" s="1"/>
  <c r="B1196" i="2" s="1"/>
  <c r="B1197" i="2" s="1"/>
  <c r="B1198" i="2" s="1"/>
  <c r="B1199" i="2" s="1"/>
  <c r="B1200" i="2" s="1"/>
  <c r="B1201" i="2" s="1"/>
  <c r="B1202" i="2" s="1"/>
  <c r="B1203" i="2" s="1"/>
  <c r="B1204" i="2" s="1"/>
  <c r="B1205" i="2" s="1"/>
  <c r="B1206" i="2" s="1"/>
  <c r="B1207" i="2" s="1"/>
  <c r="B1208" i="2" s="1"/>
  <c r="B1209" i="2" s="1"/>
  <c r="B1210" i="2" s="1"/>
  <c r="B1211" i="2" s="1"/>
  <c r="B1212" i="2" s="1"/>
  <c r="B1213" i="2" s="1"/>
  <c r="B1214" i="2" s="1"/>
  <c r="B1215" i="2" s="1"/>
  <c r="B1216" i="2" s="1"/>
  <c r="B1217" i="2" s="1"/>
  <c r="B1218" i="2" s="1"/>
  <c r="B1219" i="2" s="1"/>
  <c r="B1220" i="2" s="1"/>
  <c r="B1221" i="2" s="1"/>
  <c r="B1222" i="2" s="1"/>
  <c r="B1223" i="2" s="1"/>
  <c r="B1224" i="2" s="1"/>
  <c r="B1225" i="2" s="1"/>
  <c r="B1226" i="2" s="1"/>
  <c r="B1227" i="2" s="1"/>
  <c r="B1228" i="2" s="1"/>
  <c r="B1229" i="2" s="1"/>
  <c r="B1230" i="2" s="1"/>
  <c r="B1231" i="2" s="1"/>
  <c r="B1232" i="2" s="1"/>
  <c r="B1233" i="2" s="1"/>
  <c r="B1234" i="2" s="1"/>
  <c r="B1235" i="2" s="1"/>
  <c r="B1236" i="2" s="1"/>
  <c r="B1237" i="2" s="1"/>
  <c r="B1238" i="2" s="1"/>
  <c r="B1239" i="2" s="1"/>
  <c r="B1240" i="2" s="1"/>
  <c r="B1241" i="2" s="1"/>
  <c r="B1242" i="2" s="1"/>
  <c r="B1243" i="2" s="1"/>
  <c r="B1244" i="2" s="1"/>
  <c r="B1245" i="2" s="1"/>
  <c r="B1246" i="2" s="1"/>
  <c r="B1247" i="2" s="1"/>
  <c r="B1248" i="2" s="1"/>
  <c r="B1249" i="2" s="1"/>
  <c r="B1250" i="2" s="1"/>
  <c r="B1251" i="2" s="1"/>
  <c r="B1252" i="2" s="1"/>
  <c r="B1253" i="2" s="1"/>
  <c r="B1254" i="2" s="1"/>
  <c r="B1255" i="2" s="1"/>
  <c r="B1256" i="2" s="1"/>
  <c r="B1257" i="2" s="1"/>
  <c r="B1258" i="2" s="1"/>
  <c r="B1259" i="2" s="1"/>
  <c r="B1260" i="2" s="1"/>
  <c r="B1261" i="2" s="1"/>
  <c r="B1262" i="2" s="1"/>
  <c r="B1263" i="2" s="1"/>
  <c r="B1264" i="2" s="1"/>
  <c r="B1265" i="2" s="1"/>
  <c r="B1266" i="2" s="1"/>
  <c r="B1267" i="2" s="1"/>
  <c r="B1268" i="2" s="1"/>
  <c r="B1269" i="2" s="1"/>
  <c r="B1270" i="2" s="1"/>
  <c r="B1271" i="2" s="1"/>
  <c r="B1272" i="2" s="1"/>
  <c r="B1273" i="2" s="1"/>
  <c r="B1274" i="2" s="1"/>
  <c r="B1275" i="2" s="1"/>
  <c r="B1276" i="2" s="1"/>
  <c r="B1277" i="2" s="1"/>
  <c r="B1278" i="2" s="1"/>
  <c r="B1279" i="2" s="1"/>
  <c r="B1280" i="2" s="1"/>
  <c r="B1281" i="2" s="1"/>
  <c r="B1282" i="2" s="1"/>
  <c r="B1283" i="2" s="1"/>
  <c r="B1284" i="2" s="1"/>
  <c r="B1285" i="2" s="1"/>
  <c r="B1286" i="2" s="1"/>
  <c r="B1287" i="2" s="1"/>
  <c r="B1288" i="2" s="1"/>
  <c r="B1289" i="2" s="1"/>
  <c r="B1290" i="2" s="1"/>
  <c r="B1291" i="2" s="1"/>
  <c r="B1292" i="2" s="1"/>
  <c r="B1293" i="2" s="1"/>
  <c r="B1294" i="2" s="1"/>
  <c r="B1295" i="2" s="1"/>
  <c r="B1296" i="2" s="1"/>
  <c r="B1297" i="2" s="1"/>
  <c r="B1298" i="2" s="1"/>
  <c r="B1299" i="2" s="1"/>
  <c r="B1300" i="2" s="1"/>
  <c r="B1301" i="2" s="1"/>
  <c r="B1302" i="2" s="1"/>
  <c r="B1303" i="2" s="1"/>
  <c r="B1304" i="2" s="1"/>
  <c r="B1305" i="2" s="1"/>
  <c r="B1306" i="2" s="1"/>
  <c r="B1307" i="2" s="1"/>
  <c r="B1308" i="2" s="1"/>
  <c r="B1309" i="2" s="1"/>
  <c r="B1310" i="2" s="1"/>
  <c r="B1311" i="2" s="1"/>
  <c r="B1312" i="2" s="1"/>
  <c r="B1313" i="2" s="1"/>
  <c r="B1314" i="2" s="1"/>
  <c r="B1315" i="2" s="1"/>
  <c r="B1316" i="2" s="1"/>
  <c r="B1317" i="2" s="1"/>
  <c r="B1318" i="2" s="1"/>
  <c r="B1319" i="2" s="1"/>
  <c r="B1320" i="2" s="1"/>
  <c r="B1321" i="2" s="1"/>
  <c r="B1322" i="2" s="1"/>
  <c r="B1323" i="2" s="1"/>
  <c r="B1324" i="2" s="1"/>
  <c r="B1325" i="2" s="1"/>
  <c r="B1326" i="2" s="1"/>
  <c r="B1327" i="2" s="1"/>
  <c r="B1328" i="2" s="1"/>
  <c r="B1329" i="2" s="1"/>
  <c r="B1330" i="2" s="1"/>
  <c r="B1331" i="2" s="1"/>
  <c r="B1332" i="2" s="1"/>
  <c r="B1333" i="2" s="1"/>
  <c r="B1334" i="2" s="1"/>
  <c r="B1335" i="2" s="1"/>
  <c r="B1336" i="2" s="1"/>
  <c r="B1337" i="2" s="1"/>
  <c r="B1338" i="2" s="1"/>
  <c r="B1339" i="2" s="1"/>
  <c r="B1340" i="2" s="1"/>
  <c r="B1341" i="2" s="1"/>
  <c r="B1342" i="2" s="1"/>
  <c r="B1343" i="2" s="1"/>
  <c r="B1344" i="2" s="1"/>
  <c r="B1345" i="2" s="1"/>
  <c r="B1346" i="2" s="1"/>
  <c r="B1347" i="2" s="1"/>
  <c r="B1348" i="2" s="1"/>
  <c r="B1349" i="2" s="1"/>
  <c r="B1350" i="2" s="1"/>
  <c r="B1351" i="2" s="1"/>
  <c r="B1352" i="2" s="1"/>
  <c r="B1353" i="2" s="1"/>
  <c r="B1354" i="2" s="1"/>
  <c r="B1355" i="2" s="1"/>
  <c r="B1356" i="2" s="1"/>
  <c r="B1357" i="2" s="1"/>
  <c r="B1358" i="2" s="1"/>
  <c r="B1359" i="2" s="1"/>
  <c r="B1360" i="2" s="1"/>
  <c r="B1361" i="2" s="1"/>
  <c r="B1362" i="2" s="1"/>
  <c r="B1363" i="2" s="1"/>
  <c r="B1364" i="2" s="1"/>
  <c r="B1365" i="2" s="1"/>
  <c r="B1366" i="2" s="1"/>
  <c r="B1367" i="2" s="1"/>
  <c r="B1368" i="2" s="1"/>
  <c r="B1369" i="2" s="1"/>
  <c r="B1370" i="2" s="1"/>
  <c r="B1371" i="2" s="1"/>
  <c r="B1372" i="2" s="1"/>
  <c r="B1373" i="2" s="1"/>
  <c r="B1374" i="2" s="1"/>
  <c r="B1375" i="2" s="1"/>
  <c r="B1376" i="2" s="1"/>
  <c r="B1377" i="2" s="1"/>
  <c r="B1378" i="2" s="1"/>
  <c r="B1379" i="2" s="1"/>
  <c r="B1380" i="2" s="1"/>
  <c r="B922" i="2"/>
  <c r="B860" i="2"/>
  <c r="B861" i="2" s="1"/>
  <c r="B862" i="2" s="1"/>
  <c r="B863" i="2" s="1"/>
  <c r="B864" i="2" s="1"/>
  <c r="B865" i="2" s="1"/>
  <c r="B866" i="2" s="1"/>
  <c r="B867" i="2" s="1"/>
  <c r="B868" i="2" s="1"/>
  <c r="B869" i="2" s="1"/>
  <c r="B870" i="2" s="1"/>
  <c r="B871" i="2" s="1"/>
  <c r="B872" i="2" s="1"/>
  <c r="B873" i="2" s="1"/>
  <c r="B874" i="2" s="1"/>
  <c r="B875" i="2" s="1"/>
  <c r="B876" i="2" s="1"/>
  <c r="B877" i="2" s="1"/>
  <c r="B878" i="2" s="1"/>
  <c r="B879" i="2" s="1"/>
  <c r="B880" i="2" s="1"/>
  <c r="B881" i="2" s="1"/>
  <c r="B882" i="2" s="1"/>
  <c r="B883" i="2" s="1"/>
  <c r="B884" i="2" s="1"/>
  <c r="B885" i="2" s="1"/>
  <c r="B886" i="2" s="1"/>
  <c r="B887" i="2" s="1"/>
  <c r="B888" i="2" s="1"/>
  <c r="B889" i="2" s="1"/>
  <c r="B890" i="2" s="1"/>
  <c r="B891" i="2" s="1"/>
  <c r="B892" i="2" s="1"/>
  <c r="B893" i="2" s="1"/>
  <c r="B894" i="2" s="1"/>
  <c r="B895" i="2" s="1"/>
  <c r="B896" i="2" s="1"/>
  <c r="B897" i="2" s="1"/>
  <c r="B898" i="2" s="1"/>
  <c r="B899" i="2" s="1"/>
  <c r="B900" i="2" s="1"/>
  <c r="B901" i="2" s="1"/>
  <c r="B902" i="2" s="1"/>
  <c r="B903" i="2" s="1"/>
  <c r="B904" i="2" s="1"/>
  <c r="B905" i="2" s="1"/>
  <c r="B906" i="2" s="1"/>
  <c r="B907" i="2" s="1"/>
  <c r="B908" i="2" s="1"/>
  <c r="B909" i="2" s="1"/>
  <c r="B910" i="2" s="1"/>
  <c r="B911" i="2" s="1"/>
  <c r="B912" i="2" s="1"/>
  <c r="B913" i="2" s="1"/>
  <c r="B914" i="2" s="1"/>
  <c r="B915" i="2" s="1"/>
  <c r="B916" i="2" s="1"/>
  <c r="B917" i="2" s="1"/>
  <c r="B918" i="2" s="1"/>
  <c r="B919" i="2" s="1"/>
  <c r="B920" i="2" s="1"/>
  <c r="B921" i="2" s="1"/>
  <c r="B859" i="2"/>
  <c r="B830" i="2"/>
  <c r="B831" i="2" s="1"/>
  <c r="B832" i="2" s="1"/>
  <c r="B833" i="2" s="1"/>
  <c r="B834" i="2" s="1"/>
  <c r="B835" i="2" s="1"/>
  <c r="B836" i="2" s="1"/>
  <c r="B837" i="2" s="1"/>
  <c r="B838" i="2" s="1"/>
  <c r="B839" i="2" s="1"/>
  <c r="B840" i="2" s="1"/>
  <c r="B841" i="2" s="1"/>
  <c r="B842" i="2" s="1"/>
  <c r="B843" i="2" s="1"/>
  <c r="B844" i="2" s="1"/>
  <c r="B845" i="2" s="1"/>
  <c r="B846" i="2" s="1"/>
  <c r="B847" i="2" s="1"/>
  <c r="B848" i="2" s="1"/>
  <c r="B849" i="2" s="1"/>
  <c r="B850" i="2" s="1"/>
  <c r="B851" i="2" s="1"/>
  <c r="B852" i="2" s="1"/>
  <c r="B853" i="2" s="1"/>
  <c r="B854" i="2" s="1"/>
  <c r="B855" i="2" s="1"/>
  <c r="B856" i="2" s="1"/>
  <c r="B857" i="2" s="1"/>
  <c r="B858" i="2" s="1"/>
  <c r="B810" i="2"/>
  <c r="B811" i="2" s="1"/>
  <c r="B812" i="2" s="1"/>
  <c r="B813" i="2" s="1"/>
  <c r="B814" i="2" s="1"/>
  <c r="B815" i="2" s="1"/>
  <c r="B816" i="2" s="1"/>
  <c r="B817" i="2" s="1"/>
  <c r="B818" i="2" s="1"/>
  <c r="B819" i="2" s="1"/>
  <c r="B820" i="2" s="1"/>
  <c r="B821" i="2" s="1"/>
  <c r="B822" i="2" s="1"/>
  <c r="B823" i="2" s="1"/>
  <c r="B824" i="2" s="1"/>
  <c r="B825" i="2" s="1"/>
  <c r="B826" i="2" s="1"/>
  <c r="B827" i="2" s="1"/>
  <c r="B828" i="2" s="1"/>
  <c r="B829" i="2" s="1"/>
  <c r="B804" i="2"/>
  <c r="B805" i="2" s="1"/>
  <c r="B806" i="2" s="1"/>
  <c r="B807" i="2" s="1"/>
  <c r="B808" i="2" s="1"/>
  <c r="B809" i="2" s="1"/>
  <c r="B712" i="2"/>
  <c r="B713" i="2" s="1"/>
  <c r="B714" i="2" s="1"/>
  <c r="B715" i="2" s="1"/>
  <c r="B716" i="2" s="1"/>
  <c r="B717" i="2" s="1"/>
  <c r="B718" i="2" s="1"/>
  <c r="B719" i="2" s="1"/>
  <c r="B720" i="2" s="1"/>
  <c r="B721" i="2" s="1"/>
  <c r="B722" i="2" s="1"/>
  <c r="B723" i="2" s="1"/>
  <c r="B724" i="2" s="1"/>
  <c r="B725" i="2" s="1"/>
  <c r="B726" i="2" s="1"/>
  <c r="B727" i="2" s="1"/>
  <c r="B728" i="2" s="1"/>
  <c r="B729" i="2" s="1"/>
  <c r="B730" i="2" s="1"/>
  <c r="B731" i="2" s="1"/>
  <c r="B732" i="2" s="1"/>
  <c r="B733" i="2" s="1"/>
  <c r="B734" i="2" s="1"/>
  <c r="B735" i="2" s="1"/>
  <c r="B736" i="2" s="1"/>
  <c r="B737" i="2" s="1"/>
  <c r="B738" i="2" s="1"/>
  <c r="B739" i="2" s="1"/>
  <c r="B740" i="2" s="1"/>
  <c r="B741" i="2" s="1"/>
  <c r="B742" i="2" s="1"/>
  <c r="B743" i="2" s="1"/>
  <c r="B744" i="2" s="1"/>
  <c r="B745" i="2" s="1"/>
  <c r="B746" i="2" s="1"/>
  <c r="B747" i="2" s="1"/>
  <c r="B748" i="2" s="1"/>
  <c r="B749" i="2" s="1"/>
  <c r="B750" i="2" s="1"/>
  <c r="B751" i="2" s="1"/>
  <c r="B752" i="2" s="1"/>
  <c r="B753" i="2" s="1"/>
  <c r="B754" i="2" s="1"/>
  <c r="B755" i="2" s="1"/>
  <c r="B756" i="2" s="1"/>
  <c r="B757" i="2" s="1"/>
  <c r="B758" i="2" s="1"/>
  <c r="B759" i="2" s="1"/>
  <c r="B760" i="2" s="1"/>
  <c r="B761" i="2" s="1"/>
  <c r="B762" i="2" s="1"/>
  <c r="B763" i="2" s="1"/>
  <c r="B764" i="2" s="1"/>
  <c r="B765" i="2" s="1"/>
  <c r="B766" i="2" s="1"/>
  <c r="B767" i="2" s="1"/>
  <c r="B768" i="2" s="1"/>
  <c r="B769" i="2" s="1"/>
  <c r="B770" i="2" s="1"/>
  <c r="B771" i="2" s="1"/>
  <c r="B772" i="2" s="1"/>
  <c r="B773" i="2" s="1"/>
  <c r="B774" i="2" s="1"/>
  <c r="B775" i="2" s="1"/>
  <c r="B776" i="2" s="1"/>
  <c r="B777" i="2" s="1"/>
  <c r="B778" i="2" s="1"/>
  <c r="B779" i="2" s="1"/>
  <c r="B780" i="2" s="1"/>
  <c r="B781" i="2" s="1"/>
  <c r="B782" i="2" s="1"/>
  <c r="B783" i="2" s="1"/>
  <c r="B784" i="2" s="1"/>
  <c r="B785" i="2" s="1"/>
  <c r="B786" i="2" s="1"/>
  <c r="B787" i="2" s="1"/>
  <c r="B788" i="2" s="1"/>
  <c r="B789" i="2" s="1"/>
  <c r="B790" i="2" s="1"/>
  <c r="B791" i="2" s="1"/>
  <c r="B792" i="2" s="1"/>
  <c r="B793" i="2" s="1"/>
  <c r="B794" i="2" s="1"/>
  <c r="B795" i="2" s="1"/>
  <c r="B796" i="2" s="1"/>
  <c r="B797" i="2" s="1"/>
  <c r="B798" i="2" s="1"/>
  <c r="B799" i="2" s="1"/>
  <c r="B800" i="2" s="1"/>
  <c r="B801" i="2" s="1"/>
  <c r="B802" i="2" s="1"/>
  <c r="B803" i="2" s="1"/>
  <c r="B711" i="2"/>
  <c r="B710" i="2"/>
  <c r="B709" i="2"/>
  <c r="B490" i="2"/>
  <c r="B491" i="2" s="1"/>
  <c r="B492" i="2" s="1"/>
  <c r="B493" i="2" s="1"/>
  <c r="B494" i="2" s="1"/>
  <c r="B495" i="2" s="1"/>
  <c r="B496" i="2" s="1"/>
  <c r="B497" i="2" s="1"/>
  <c r="B498" i="2" s="1"/>
  <c r="B499" i="2" s="1"/>
  <c r="B500" i="2" s="1"/>
  <c r="B501" i="2" s="1"/>
  <c r="B502" i="2" s="1"/>
  <c r="B503" i="2" s="1"/>
  <c r="B504" i="2" s="1"/>
  <c r="B505" i="2" s="1"/>
  <c r="B506" i="2" s="1"/>
  <c r="B507" i="2" s="1"/>
  <c r="B508" i="2" s="1"/>
  <c r="B509" i="2" s="1"/>
  <c r="B510" i="2" s="1"/>
  <c r="B511" i="2" s="1"/>
  <c r="B512" i="2" s="1"/>
  <c r="B513" i="2" s="1"/>
  <c r="B514" i="2" s="1"/>
  <c r="B515" i="2" s="1"/>
  <c r="B516" i="2" s="1"/>
  <c r="B517" i="2" s="1"/>
  <c r="B518" i="2" s="1"/>
  <c r="B519" i="2" s="1"/>
  <c r="B520" i="2" s="1"/>
  <c r="B521" i="2" s="1"/>
  <c r="B522" i="2" s="1"/>
  <c r="B523" i="2" s="1"/>
  <c r="B524" i="2" s="1"/>
  <c r="B525" i="2" s="1"/>
  <c r="B526" i="2" s="1"/>
  <c r="B527" i="2" s="1"/>
  <c r="B528" i="2" s="1"/>
  <c r="B529" i="2" s="1"/>
  <c r="B530" i="2" s="1"/>
  <c r="B531" i="2" s="1"/>
  <c r="B532" i="2" s="1"/>
  <c r="B533" i="2" s="1"/>
  <c r="B534" i="2" s="1"/>
  <c r="B535" i="2" s="1"/>
  <c r="B536" i="2" s="1"/>
  <c r="B537" i="2" s="1"/>
  <c r="B538" i="2" s="1"/>
  <c r="B539" i="2" s="1"/>
  <c r="B540" i="2" s="1"/>
  <c r="B541" i="2" s="1"/>
  <c r="B542" i="2" s="1"/>
  <c r="B543" i="2" s="1"/>
  <c r="B544" i="2" s="1"/>
  <c r="B545" i="2" s="1"/>
  <c r="B546" i="2" s="1"/>
  <c r="B547" i="2" s="1"/>
  <c r="B548" i="2" s="1"/>
  <c r="B549" i="2" s="1"/>
  <c r="B550" i="2" s="1"/>
  <c r="B551" i="2" s="1"/>
  <c r="B552" i="2" s="1"/>
  <c r="B553" i="2" s="1"/>
  <c r="B554" i="2" s="1"/>
  <c r="B555" i="2" s="1"/>
  <c r="B556" i="2" s="1"/>
  <c r="B557" i="2" s="1"/>
  <c r="B558" i="2" s="1"/>
  <c r="B559" i="2" s="1"/>
  <c r="B560" i="2" s="1"/>
  <c r="B561" i="2" s="1"/>
  <c r="B562" i="2" s="1"/>
  <c r="B563" i="2" s="1"/>
  <c r="B564" i="2" s="1"/>
  <c r="B565" i="2" s="1"/>
  <c r="B566" i="2" s="1"/>
  <c r="B567" i="2" s="1"/>
  <c r="B568" i="2" s="1"/>
  <c r="B569" i="2" s="1"/>
  <c r="B570" i="2" s="1"/>
  <c r="B571" i="2" s="1"/>
  <c r="B572" i="2" s="1"/>
  <c r="B573" i="2" s="1"/>
  <c r="B574" i="2" s="1"/>
  <c r="B575" i="2" s="1"/>
  <c r="B576" i="2" s="1"/>
  <c r="B577" i="2" s="1"/>
  <c r="B578" i="2" s="1"/>
  <c r="B579" i="2" s="1"/>
  <c r="B580" i="2" s="1"/>
  <c r="B581" i="2" s="1"/>
  <c r="B582" i="2" s="1"/>
  <c r="B583" i="2" s="1"/>
  <c r="B451" i="2"/>
  <c r="B452" i="2" s="1"/>
  <c r="B453" i="2" s="1"/>
  <c r="B454" i="2" s="1"/>
  <c r="B455" i="2" s="1"/>
  <c r="B456" i="2" s="1"/>
  <c r="B457" i="2" s="1"/>
  <c r="B458" i="2" s="1"/>
  <c r="B459" i="2" s="1"/>
  <c r="B460" i="2" s="1"/>
  <c r="B461" i="2" s="1"/>
  <c r="B462" i="2" s="1"/>
  <c r="B463" i="2" s="1"/>
  <c r="B464" i="2" s="1"/>
  <c r="B465" i="2" s="1"/>
  <c r="B466" i="2" s="1"/>
  <c r="B467" i="2" s="1"/>
  <c r="B468" i="2" s="1"/>
  <c r="B469" i="2" s="1"/>
  <c r="B470" i="2" s="1"/>
  <c r="B471" i="2" s="1"/>
  <c r="B472" i="2" s="1"/>
  <c r="B473" i="2" s="1"/>
  <c r="B474" i="2" s="1"/>
  <c r="B475" i="2" s="1"/>
  <c r="B476" i="2" s="1"/>
  <c r="B477" i="2" s="1"/>
  <c r="B478" i="2" s="1"/>
  <c r="B479" i="2" s="1"/>
  <c r="B480" i="2" s="1"/>
  <c r="B481" i="2" s="1"/>
  <c r="B482" i="2" s="1"/>
  <c r="B483" i="2" s="1"/>
  <c r="B484" i="2" s="1"/>
  <c r="B485" i="2" s="1"/>
  <c r="B486" i="2" s="1"/>
  <c r="B487" i="2" s="1"/>
  <c r="B488" i="2" s="1"/>
  <c r="B489" i="2" s="1"/>
  <c r="B450" i="2"/>
  <c r="B449" i="2"/>
  <c r="B448" i="2"/>
  <c r="B447" i="2"/>
  <c r="B446" i="2"/>
  <c r="B445" i="2"/>
  <c r="B444" i="2"/>
  <c r="B443" i="2"/>
  <c r="B403" i="2"/>
  <c r="B404" i="2" s="1"/>
  <c r="B405" i="2" s="1"/>
  <c r="B406" i="2" s="1"/>
  <c r="B407" i="2" s="1"/>
  <c r="B408" i="2" s="1"/>
  <c r="B409" i="2" s="1"/>
  <c r="B410" i="2" s="1"/>
  <c r="B411" i="2" s="1"/>
  <c r="B412" i="2" s="1"/>
  <c r="B413" i="2" s="1"/>
  <c r="B414" i="2" s="1"/>
  <c r="B415" i="2" s="1"/>
  <c r="B416" i="2" s="1"/>
  <c r="B417" i="2" s="1"/>
  <c r="B418" i="2" s="1"/>
  <c r="B419" i="2" s="1"/>
  <c r="B420" i="2" s="1"/>
  <c r="B421" i="2" s="1"/>
  <c r="B422" i="2" s="1"/>
  <c r="B423" i="2" s="1"/>
  <c r="B424" i="2" s="1"/>
  <c r="B425" i="2" s="1"/>
  <c r="B426" i="2" s="1"/>
  <c r="B427" i="2" s="1"/>
  <c r="B428" i="2" s="1"/>
  <c r="B429" i="2" s="1"/>
  <c r="B430" i="2" s="1"/>
  <c r="B431" i="2" s="1"/>
  <c r="B432" i="2" s="1"/>
  <c r="B433" i="2" s="1"/>
  <c r="B434" i="2" s="1"/>
  <c r="B435" i="2" s="1"/>
  <c r="B436" i="2" s="1"/>
  <c r="B437" i="2" s="1"/>
  <c r="B438" i="2" s="1"/>
  <c r="B439" i="2" s="1"/>
  <c r="B440" i="2" s="1"/>
  <c r="B441" i="2" s="1"/>
  <c r="B442" i="2" s="1"/>
  <c r="B402" i="2"/>
  <c r="B401" i="2"/>
  <c r="B400" i="2"/>
  <c r="B399" i="2"/>
  <c r="B398" i="2"/>
  <c r="B397" i="2"/>
  <c r="B396" i="2"/>
  <c r="B395" i="2"/>
  <c r="B394" i="2"/>
  <c r="B393" i="2"/>
  <c r="B392" i="2"/>
  <c r="B391" i="2"/>
  <c r="B390" i="2"/>
  <c r="B389" i="2"/>
  <c r="B388" i="2"/>
  <c r="B386" i="2"/>
  <c r="B387" i="2" s="1"/>
  <c r="B359" i="2"/>
  <c r="B360" i="2" s="1"/>
  <c r="B361" i="2" s="1"/>
  <c r="B362" i="2" s="1"/>
  <c r="B363" i="2" s="1"/>
  <c r="B364" i="2" s="1"/>
  <c r="B365" i="2" s="1"/>
  <c r="B366" i="2" s="1"/>
  <c r="B367" i="2" s="1"/>
  <c r="B368" i="2" s="1"/>
  <c r="B369" i="2" s="1"/>
  <c r="B370" i="2" s="1"/>
  <c r="B371" i="2" s="1"/>
  <c r="B372" i="2" s="1"/>
  <c r="B373" i="2" s="1"/>
  <c r="B374" i="2" s="1"/>
  <c r="B375" i="2" s="1"/>
  <c r="B376" i="2" s="1"/>
  <c r="B377" i="2" s="1"/>
  <c r="B378" i="2" s="1"/>
  <c r="B379" i="2" s="1"/>
  <c r="B380" i="2" s="1"/>
  <c r="B381" i="2" s="1"/>
  <c r="B382" i="2" s="1"/>
  <c r="B383" i="2" s="1"/>
  <c r="B384" i="2" s="1"/>
  <c r="B385" i="2" s="1"/>
  <c r="B230" i="2"/>
  <c r="B231" i="2" s="1"/>
  <c r="B232" i="2" s="1"/>
  <c r="B233" i="2" s="1"/>
  <c r="B234" i="2" s="1"/>
  <c r="B235" i="2" s="1"/>
  <c r="B236" i="2" s="1"/>
  <c r="B237" i="2" s="1"/>
  <c r="B238" i="2" s="1"/>
  <c r="B239" i="2" s="1"/>
  <c r="B240" i="2" s="1"/>
  <c r="B241" i="2" s="1"/>
  <c r="B242" i="2" s="1"/>
  <c r="B243" i="2" s="1"/>
  <c r="B244" i="2" s="1"/>
  <c r="B245" i="2" s="1"/>
  <c r="B246" i="2" s="1"/>
  <c r="B247" i="2" s="1"/>
  <c r="B248" i="2" s="1"/>
  <c r="B249" i="2" s="1"/>
  <c r="B250" i="2" s="1"/>
  <c r="B251" i="2" s="1"/>
  <c r="B252" i="2" s="1"/>
  <c r="B253" i="2" s="1"/>
  <c r="B254" i="2" s="1"/>
  <c r="B255" i="2" s="1"/>
  <c r="B256" i="2" s="1"/>
  <c r="B257" i="2" s="1"/>
  <c r="B258" i="2" s="1"/>
  <c r="B259" i="2" s="1"/>
  <c r="B260" i="2" s="1"/>
  <c r="B261" i="2" s="1"/>
  <c r="B262" i="2" s="1"/>
  <c r="B263" i="2" s="1"/>
  <c r="B264" i="2" s="1"/>
  <c r="B265" i="2" s="1"/>
  <c r="B266" i="2" s="1"/>
  <c r="B267" i="2" s="1"/>
  <c r="B268" i="2" s="1"/>
  <c r="B269" i="2" s="1"/>
  <c r="B270" i="2" s="1"/>
  <c r="B271" i="2" s="1"/>
  <c r="B272" i="2" s="1"/>
  <c r="B273" i="2" s="1"/>
  <c r="B274" i="2" s="1"/>
  <c r="B275" i="2" s="1"/>
  <c r="B276" i="2" s="1"/>
  <c r="B277" i="2" s="1"/>
  <c r="B278" i="2" s="1"/>
  <c r="B279" i="2" s="1"/>
  <c r="B280" i="2" s="1"/>
  <c r="B281" i="2" s="1"/>
  <c r="B282" i="2" s="1"/>
  <c r="B283" i="2" s="1"/>
  <c r="B284" i="2" s="1"/>
  <c r="B285" i="2" s="1"/>
  <c r="B286" i="2" s="1"/>
  <c r="B287" i="2" s="1"/>
  <c r="B288" i="2" s="1"/>
  <c r="B289" i="2" s="1"/>
  <c r="B290" i="2" s="1"/>
  <c r="B291" i="2" s="1"/>
  <c r="B292" i="2" s="1"/>
  <c r="B293" i="2" s="1"/>
  <c r="B294" i="2" s="1"/>
  <c r="B295" i="2" s="1"/>
  <c r="B296" i="2" s="1"/>
  <c r="B297" i="2" s="1"/>
  <c r="B298" i="2" s="1"/>
  <c r="B299" i="2" s="1"/>
  <c r="B300" i="2" s="1"/>
  <c r="B301" i="2" s="1"/>
  <c r="B302" i="2" s="1"/>
  <c r="B303" i="2" s="1"/>
  <c r="B304" i="2" s="1"/>
  <c r="B305" i="2" s="1"/>
  <c r="B306" i="2" s="1"/>
  <c r="B307" i="2" s="1"/>
  <c r="B308" i="2" s="1"/>
  <c r="B309" i="2" s="1"/>
  <c r="B310" i="2" s="1"/>
  <c r="B311" i="2" s="1"/>
  <c r="B312" i="2" s="1"/>
  <c r="B313" i="2" s="1"/>
  <c r="B314" i="2" s="1"/>
  <c r="B315" i="2" s="1"/>
  <c r="B316" i="2" s="1"/>
  <c r="B317" i="2" s="1"/>
  <c r="B318" i="2" s="1"/>
  <c r="B319" i="2" s="1"/>
  <c r="B320" i="2" s="1"/>
  <c r="B321" i="2" s="1"/>
  <c r="B322" i="2" s="1"/>
  <c r="B323" i="2" s="1"/>
  <c r="B324" i="2" s="1"/>
  <c r="B325" i="2" s="1"/>
  <c r="B326" i="2" s="1"/>
  <c r="B327" i="2" s="1"/>
  <c r="B328" i="2" s="1"/>
  <c r="B329" i="2" s="1"/>
  <c r="B330" i="2" s="1"/>
  <c r="B331" i="2" s="1"/>
  <c r="B332" i="2" s="1"/>
  <c r="B333" i="2" s="1"/>
  <c r="B334" i="2" s="1"/>
  <c r="B335" i="2" s="1"/>
  <c r="B336" i="2" s="1"/>
  <c r="B337" i="2" s="1"/>
  <c r="B338" i="2" s="1"/>
  <c r="B339" i="2" s="1"/>
  <c r="B340" i="2" s="1"/>
  <c r="B341" i="2" s="1"/>
  <c r="B342" i="2" s="1"/>
  <c r="B343" i="2" s="1"/>
  <c r="B344" i="2" s="1"/>
  <c r="B345" i="2" s="1"/>
  <c r="B346" i="2" s="1"/>
  <c r="B347" i="2" s="1"/>
  <c r="B348" i="2" s="1"/>
  <c r="B349" i="2" s="1"/>
  <c r="B350" i="2" s="1"/>
  <c r="B351" i="2" s="1"/>
  <c r="B352" i="2" s="1"/>
  <c r="B353" i="2" s="1"/>
  <c r="B354" i="2" s="1"/>
  <c r="B355" i="2" s="1"/>
  <c r="B356" i="2" s="1"/>
  <c r="B357" i="2" s="1"/>
  <c r="B358" i="2" s="1"/>
  <c r="B222" i="2"/>
  <c r="B223" i="2" s="1"/>
  <c r="B224" i="2" s="1"/>
  <c r="B225" i="2" s="1"/>
  <c r="B226" i="2" s="1"/>
  <c r="B227" i="2" s="1"/>
  <c r="B228" i="2" s="1"/>
  <c r="B229" i="2" s="1"/>
  <c r="B215" i="2"/>
  <c r="B216" i="2" s="1"/>
  <c r="B217" i="2" s="1"/>
  <c r="B218" i="2" s="1"/>
  <c r="B219" i="2" s="1"/>
  <c r="B220" i="2" s="1"/>
  <c r="B221" i="2" s="1"/>
  <c r="B51" i="2"/>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B182" i="2" s="1"/>
  <c r="B183" i="2" s="1"/>
  <c r="B184" i="2" s="1"/>
  <c r="B185" i="2" s="1"/>
  <c r="B186" i="2" s="1"/>
  <c r="B187" i="2" s="1"/>
  <c r="B188" i="2" s="1"/>
  <c r="B189" i="2" s="1"/>
  <c r="B190" i="2" s="1"/>
  <c r="B191" i="2" s="1"/>
  <c r="B192" i="2" s="1"/>
  <c r="B193" i="2" s="1"/>
  <c r="B194" i="2" s="1"/>
  <c r="B195" i="2" s="1"/>
  <c r="B196" i="2" s="1"/>
  <c r="B197" i="2" s="1"/>
  <c r="B198" i="2" s="1"/>
  <c r="B199" i="2" s="1"/>
  <c r="B200" i="2" s="1"/>
  <c r="B201" i="2" s="1"/>
  <c r="B202" i="2" s="1"/>
  <c r="B203" i="2" s="1"/>
  <c r="B204" i="2" s="1"/>
  <c r="B205" i="2" s="1"/>
  <c r="B206" i="2" s="1"/>
  <c r="B207" i="2" s="1"/>
  <c r="B208" i="2" s="1"/>
  <c r="B209" i="2" s="1"/>
  <c r="B210" i="2" s="1"/>
  <c r="B211" i="2" s="1"/>
  <c r="B212" i="2" s="1"/>
  <c r="B213" i="2" s="1"/>
  <c r="B214" i="2" s="1"/>
  <c r="B37" i="2"/>
  <c r="B38" i="2" s="1"/>
  <c r="B39" i="2" s="1"/>
  <c r="B40" i="2" s="1"/>
  <c r="B41" i="2" s="1"/>
  <c r="B42" i="2" s="1"/>
  <c r="B43" i="2" s="1"/>
  <c r="B44" i="2" s="1"/>
  <c r="B45" i="2" s="1"/>
  <c r="B46" i="2" s="1"/>
  <c r="B47" i="2" s="1"/>
  <c r="B48" i="2" s="1"/>
  <c r="B49" i="2" s="1"/>
  <c r="B50" i="2" s="1"/>
  <c r="B36" i="2"/>
  <c r="B35" i="2"/>
  <c r="B27" i="2"/>
  <c r="B28" i="2" s="1"/>
  <c r="B29" i="2" s="1"/>
  <c r="B30" i="2" s="1"/>
  <c r="B31" i="2" s="1"/>
  <c r="B32" i="2" s="1"/>
  <c r="B33" i="2" s="1"/>
  <c r="B34" i="2" s="1"/>
  <c r="B26" i="2"/>
  <c r="B25" i="2"/>
  <c r="B22" i="2"/>
  <c r="B23" i="2" s="1"/>
  <c r="B24" i="2" s="1"/>
  <c r="B9" i="2"/>
  <c r="B10" i="2" s="1"/>
  <c r="B11" i="2" s="1"/>
  <c r="B12" i="2" s="1"/>
  <c r="B13" i="2" s="1"/>
  <c r="B14" i="2" s="1"/>
  <c r="B15" i="2" s="1"/>
  <c r="B16" i="2" s="1"/>
  <c r="B17" i="2" s="1"/>
  <c r="B18" i="2" s="1"/>
  <c r="B19" i="2" s="1"/>
  <c r="B20" i="2" s="1"/>
  <c r="B21" i="2" s="1"/>
  <c r="B8" i="2"/>
  <c r="B7" i="2"/>
  <c r="B6" i="2"/>
  <c r="B5" i="2"/>
  <c r="B4" i="2"/>
  <c r="B3" i="2"/>
  <c r="B2" i="2"/>
  <c r="B3245" i="2" l="1"/>
  <c r="B3246" i="2" s="1"/>
  <c r="B584" i="2"/>
  <c r="B585" i="2" s="1"/>
  <c r="B586" i="2" s="1"/>
  <c r="B587" i="2" s="1"/>
  <c r="B588" i="2" s="1"/>
  <c r="B589" i="2" s="1"/>
  <c r="B590" i="2" s="1"/>
  <c r="B591" i="2" s="1"/>
  <c r="B592" i="2" s="1"/>
  <c r="B593" i="2" s="1"/>
  <c r="B594" i="2" s="1"/>
  <c r="B595" i="2" s="1"/>
  <c r="B596" i="2" s="1"/>
  <c r="B597" i="2" s="1"/>
  <c r="B598" i="2" s="1"/>
  <c r="B599" i="2" s="1"/>
  <c r="B600" i="2" s="1"/>
  <c r="B601" i="2" s="1"/>
  <c r="B602" i="2" s="1"/>
  <c r="B603" i="2" s="1"/>
  <c r="B604" i="2" s="1"/>
  <c r="B605" i="2" s="1"/>
  <c r="B606" i="2" s="1"/>
  <c r="B607" i="2" s="1"/>
  <c r="B608" i="2" s="1"/>
  <c r="B609" i="2" s="1"/>
  <c r="B610" i="2" s="1"/>
  <c r="B611" i="2" s="1"/>
  <c r="B612" i="2" s="1"/>
  <c r="B613" i="2" s="1"/>
  <c r="B614" i="2" s="1"/>
  <c r="B615" i="2" s="1"/>
  <c r="B616" i="2" s="1"/>
  <c r="B617" i="2" s="1"/>
  <c r="B618" i="2" s="1"/>
  <c r="B619" i="2" s="1"/>
  <c r="B620" i="2" s="1"/>
  <c r="B621" i="2" s="1"/>
  <c r="B622" i="2" s="1"/>
  <c r="B623" i="2" s="1"/>
  <c r="B624" i="2" s="1"/>
  <c r="B625" i="2" s="1"/>
  <c r="B626" i="2" s="1"/>
  <c r="B627" i="2" s="1"/>
  <c r="B628" i="2" s="1"/>
  <c r="B629" i="2" s="1"/>
  <c r="B630" i="2" s="1"/>
  <c r="B631" i="2" s="1"/>
  <c r="B632" i="2" s="1"/>
  <c r="B633" i="2" s="1"/>
  <c r="B634" i="2" s="1"/>
  <c r="B635" i="2" s="1"/>
  <c r="B636" i="2" s="1"/>
  <c r="B637" i="2" s="1"/>
  <c r="B638" i="2" s="1"/>
  <c r="B639" i="2" s="1"/>
  <c r="B640" i="2" s="1"/>
  <c r="B641" i="2" s="1"/>
  <c r="B642" i="2" s="1"/>
  <c r="B643" i="2" s="1"/>
  <c r="B644" i="2" s="1"/>
  <c r="B645" i="2" s="1"/>
  <c r="B646" i="2" s="1"/>
  <c r="B647" i="2" s="1"/>
  <c r="B648" i="2" s="1"/>
  <c r="B649" i="2" s="1"/>
  <c r="B650" i="2" s="1"/>
  <c r="B651" i="2" s="1"/>
  <c r="B652" i="2" s="1"/>
  <c r="B653" i="2" s="1"/>
  <c r="B654" i="2" s="1"/>
  <c r="B655" i="2" s="1"/>
  <c r="B656" i="2" s="1"/>
  <c r="B657" i="2" s="1"/>
  <c r="B658" i="2" s="1"/>
  <c r="B659" i="2" s="1"/>
  <c r="B660" i="2" s="1"/>
  <c r="B661" i="2" s="1"/>
  <c r="B662" i="2" s="1"/>
  <c r="B663" i="2" s="1"/>
  <c r="B664" i="2" s="1"/>
  <c r="B665" i="2" s="1"/>
  <c r="B666" i="2" s="1"/>
  <c r="B667" i="2" s="1"/>
  <c r="B668" i="2" s="1"/>
  <c r="B669" i="2" s="1"/>
  <c r="B670" i="2" s="1"/>
  <c r="B671" i="2" s="1"/>
  <c r="B672" i="2" s="1"/>
  <c r="B673" i="2" s="1"/>
  <c r="B674" i="2" s="1"/>
  <c r="B675" i="2" s="1"/>
  <c r="B676" i="2" s="1"/>
  <c r="B677" i="2" s="1"/>
  <c r="B678" i="2" s="1"/>
  <c r="B679" i="2" s="1"/>
  <c r="B680" i="2" s="1"/>
  <c r="B681" i="2" s="1"/>
  <c r="B682" i="2" s="1"/>
  <c r="B683" i="2" s="1"/>
  <c r="B684" i="2" s="1"/>
  <c r="B685" i="2" s="1"/>
  <c r="B686" i="2" s="1"/>
  <c r="B687" i="2" s="1"/>
  <c r="B688" i="2" s="1"/>
  <c r="B689" i="2" s="1"/>
  <c r="B690" i="2" s="1"/>
  <c r="B691" i="2" s="1"/>
  <c r="B692" i="2" s="1"/>
  <c r="B693" i="2" s="1"/>
  <c r="B694" i="2" s="1"/>
  <c r="B695" i="2" s="1"/>
  <c r="B696" i="2" s="1"/>
  <c r="B697" i="2" s="1"/>
  <c r="B698" i="2" s="1"/>
  <c r="B699" i="2" s="1"/>
  <c r="B700" i="2" s="1"/>
  <c r="B701" i="2" s="1"/>
  <c r="B702" i="2" s="1"/>
  <c r="B703" i="2" s="1"/>
  <c r="B704" i="2" s="1"/>
  <c r="B705" i="2" s="1"/>
  <c r="B706" i="2" s="1"/>
  <c r="B707" i="2" s="1"/>
  <c r="B708" i="2" s="1"/>
  <c r="BC3" i="4"/>
  <c r="B3248" i="2" l="1"/>
  <c r="B3247" i="2"/>
  <c r="BC23" i="4"/>
  <c r="G32" i="4" s="1"/>
  <c r="BC17" i="4"/>
  <c r="C25" i="4" s="1"/>
  <c r="BC9" i="4"/>
  <c r="C16" i="4" s="1"/>
  <c r="BC19" i="4"/>
  <c r="C28" i="4" s="1"/>
  <c r="BC7" i="4"/>
  <c r="BC22" i="4"/>
  <c r="D32" i="4" s="1"/>
  <c r="BC12" i="4"/>
  <c r="C19" i="4" s="1"/>
  <c r="BC5" i="4"/>
  <c r="BC15" i="4"/>
  <c r="C22" i="4" s="1"/>
  <c r="C6" i="4"/>
  <c r="C8" i="4" l="1"/>
  <c r="BD5" i="4"/>
  <c r="C12" i="4"/>
  <c r="BD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author>
  </authors>
  <commentList>
    <comment ref="BJ43" authorId="0" shapeId="0" xr:uid="{00000000-0006-0000-0100-000001000000}">
      <text>
        <r>
          <rPr>
            <b/>
            <sz val="9"/>
            <color indexed="81"/>
            <rFont val="Tahoma"/>
            <family val="2"/>
          </rPr>
          <t>Greg:</t>
        </r>
        <r>
          <rPr>
            <sz val="9"/>
            <color indexed="81"/>
            <rFont val="Tahoma"/>
            <family val="2"/>
          </rPr>
          <t xml:space="preserve">
Go to the Reference List tab and copy the formula in cell B2 down to the bottom of the substance list.  This will ensure all cells are filled with the latest GADSL numbers.</t>
        </r>
      </text>
    </comment>
    <comment ref="BJ50" authorId="0" shapeId="0" xr:uid="{00000000-0006-0000-0100-000002000000}">
      <text>
        <r>
          <rPr>
            <b/>
            <sz val="9"/>
            <color indexed="81"/>
            <rFont val="Tahoma"/>
            <family val="2"/>
          </rPr>
          <t>Greg:</t>
        </r>
        <r>
          <rPr>
            <sz val="9"/>
            <color indexed="81"/>
            <rFont val="Tahoma"/>
            <family val="2"/>
          </rPr>
          <t xml:space="preserve">
Go to the Reference List tab and filter column A by removing blanks.  Copy columns B &amp; C   and paste the content below in columns BI &amp; BJ. Then clear the filter in column A.
</t>
        </r>
      </text>
    </comment>
    <comment ref="BQ50" authorId="0" shapeId="0" xr:uid="{00000000-0006-0000-0100-000003000000}">
      <text>
        <r>
          <rPr>
            <b/>
            <sz val="9"/>
            <color indexed="81"/>
            <rFont val="Tahoma"/>
            <family val="2"/>
          </rPr>
          <t>Greg:</t>
        </r>
        <r>
          <rPr>
            <sz val="9"/>
            <color indexed="81"/>
            <rFont val="Tahoma"/>
            <family val="2"/>
          </rPr>
          <t xml:space="preserve">
Maintain list of duplicate CAS numbers by deleting numbers as they are removed or adding new duplicate numbers.  The list is sorted from low to high.</t>
        </r>
      </text>
    </comment>
    <comment ref="BS527" authorId="0" shapeId="0" xr:uid="{00000000-0006-0000-0100-000004000000}">
      <text>
        <r>
          <rPr>
            <b/>
            <sz val="9"/>
            <color indexed="81"/>
            <rFont val="Tahoma"/>
            <family val="2"/>
          </rPr>
          <t>Greg:</t>
        </r>
        <r>
          <rPr>
            <sz val="9"/>
            <color indexed="81"/>
            <rFont val="Tahoma"/>
            <family val="2"/>
          </rPr>
          <t xml:space="preserve">
Copy this formula and paste values in cell N2 of the Reference List tab.  Then copy the formula down to the bottom of the table.  Reutrn to the top of the column and filter on the word "Duplicate".</t>
        </r>
      </text>
    </comment>
  </commentList>
</comments>
</file>

<file path=xl/sharedStrings.xml><?xml version="1.0" encoding="utf-8"?>
<sst xmlns="http://schemas.openxmlformats.org/spreadsheetml/2006/main" count="15886" uniqueCount="7145">
  <si>
    <t>Aluminium Chloride, Basic reaction products with Silica</t>
  </si>
  <si>
    <t>675106-31-7</t>
  </si>
  <si>
    <t>Friction materials, clutch facings, screens, reinforcements, insulation, cables, exhaust system components, gaskets, tires, plastics.</t>
  </si>
  <si>
    <t>Cobaltate(1-), bis[4-hydroxy-3-[(2-hydroxy-1-naphthalenyl)azo]-N-(2-methoxyethyl)benzenesulfonamidato(2-)]-, sodium</t>
  </si>
  <si>
    <t>70281-40-2</t>
  </si>
  <si>
    <t>Cobaltate(1-), bis[3-[[4,5-dihydro-3-methyl-1-(4-methylphenyl)-5-oxo-1H-pyrazol-4-yl]azo]-4-hydroxy-N-methylbenzenesulfonamidato(2-)]-, sodium</t>
  </si>
  <si>
    <t>70529-03-2</t>
  </si>
  <si>
    <t>Di-n-butyltin di(monobutyl)maleate</t>
  </si>
  <si>
    <t>15571-58-1</t>
  </si>
  <si>
    <t>16091-18-2</t>
  </si>
  <si>
    <t>Neoundecanoic acid, lead salt, basic</t>
  </si>
  <si>
    <t>90459-51-1</t>
  </si>
  <si>
    <t>Octadecanoic acid, lead salt, basic</t>
  </si>
  <si>
    <t>90459-52-2</t>
  </si>
  <si>
    <t>Octadecanoic acid, lead(2+) salt, basic</t>
  </si>
  <si>
    <t>12397-06-7</t>
  </si>
  <si>
    <t>Lead sulfate, tribasic</t>
  </si>
  <si>
    <t>12403-82-6</t>
  </si>
  <si>
    <t>Lead, dihydroxy[2,4,6-trinitro-1,3-benzenediolato(2-)]di-</t>
  </si>
  <si>
    <t>12435-47-1</t>
  </si>
  <si>
    <t>Lead germanate</t>
  </si>
  <si>
    <t>125328-49-6</t>
  </si>
  <si>
    <t>Fatty acids, C4- 20-branched, lead salts</t>
  </si>
  <si>
    <t>125494-56-6</t>
  </si>
  <si>
    <t>Welding electrodes, flame spraying, special materials, component in metals</t>
  </si>
  <si>
    <t>Nickel bis(dihydrogen phosphate)</t>
  </si>
  <si>
    <t>Cobaltate(5-), bis[4-hydroxy-3-[(2-hydroxy-5-nitrophenyl)azo]-5-[(2,5,6-trichloro-4-pyrimidinyl)amino]-2,7-naphthalenedisulfonato(4-)]-, pentasodium</t>
  </si>
  <si>
    <t>74220-71-6</t>
  </si>
  <si>
    <t>Trisodium bis[amino[(2-hydroxy-3,5-dinitrophenyl)azo]naphthalenesulphonato(3-)]cobaltate(3-)</t>
  </si>
  <si>
    <t>Cobalt, elemental</t>
  </si>
  <si>
    <t>74499-63-1</t>
  </si>
  <si>
    <t>Cobaltate(1-), [3-[[1-(4-chlorophenyl)-4,5-dihydro-3-methyl-5-oxo-1H-pyrazol-4-yl]azo]-4-hydroxy-N-methylbenzenesulfonamidato(2-)][N-[7-hydroxy-8-[[2-hydroxy-5-[(methylamino)sulfonyl]phenyl]azo]-1-naphthalenyl]acetamidato(2-)]-, sodium</t>
  </si>
  <si>
    <t>75214-67-4</t>
  </si>
  <si>
    <t>631-60-7</t>
  </si>
  <si>
    <t>Mercurous acetate</t>
  </si>
  <si>
    <t>63325-16-6</t>
  </si>
  <si>
    <t>Mercurate(2-), tetraiodo-, (T-4)-, dihydrogen, compound with 5-iodo-2-pyridinamine (1:2)</t>
  </si>
  <si>
    <t>63468-53-1</t>
  </si>
  <si>
    <t>Vulcanization accelerator for tires and rubber products</t>
  </si>
  <si>
    <t>872-50-4</t>
  </si>
  <si>
    <t>Solvent for paint and found in leather and ink</t>
  </si>
  <si>
    <t>Canadian Chemical Challenge, Batch 8.  Fits category C7 to C11 esters</t>
  </si>
  <si>
    <t>Cobaltate(1-), bis[3-[[1-(2,5-dichlorophenyl)-4,5-dihydro-3-methyl-5-oxo-1H-pyrazol-4-yl]azo]-4-hydroxybenzenesulfonamidato(2-)]-, sodium</t>
  </si>
  <si>
    <t>Lead oxide phosphonate, hemihydrate</t>
  </si>
  <si>
    <t>Octanoic acid, lead salt</t>
  </si>
  <si>
    <t>Tetraethyllead</t>
  </si>
  <si>
    <t>Cobaltate(1-), bis[2-[(2-amino-1-naphthalenyl)azo]-5-nitrophenolato(2-)]-, sodium</t>
  </si>
  <si>
    <t>Petrochemical products</t>
  </si>
  <si>
    <t>Lead, naphthenate neodecanoate complexes, basic</t>
  </si>
  <si>
    <t>84929-97-5</t>
  </si>
  <si>
    <t>Lead, isononanoate naphthenate complexes</t>
  </si>
  <si>
    <t>84961-75-1</t>
  </si>
  <si>
    <t>Benzenesulfonic acid, 4-C10-13-sec-alkyl derivitives, lead(2+) salts</t>
  </si>
  <si>
    <t>85049-42-9</t>
  </si>
  <si>
    <t xml:space="preserve">Residues in adhesives and paints.  </t>
  </si>
  <si>
    <t>Nickelate(3-), [C-[[[3-[(4-amino-6-chloro-1,3,5-triazin-2-yl)amino]phenyl]amino]sulfonyl]-C,C,C-tris(aminosulfonyl)-29H,31H-phthalocyanine-C,C,C-trisulfonato(5-)-N29,N30,N31,N32]-, trisodium</t>
  </si>
  <si>
    <t>72252-57-4</t>
  </si>
  <si>
    <t>Nickel, [N,N',N''-tris[4-(4,5-dihydro-3-methyl-5-oxo-1H-pyrazol-1-yl)phenyl]-29H,31H-phthalocyanine-C,C,C-trisulfonamidato(2-)-N29,N30,N31,N32]-</t>
  </si>
  <si>
    <t>72319-19-8</t>
  </si>
  <si>
    <t>Bromophenylmercury</t>
  </si>
  <si>
    <t>12055-37-7</t>
  </si>
  <si>
    <t>Mercury, compound with sodium (2:1)</t>
  </si>
  <si>
    <t>12068-90-5</t>
  </si>
  <si>
    <t>Mercury telluride (HgTe)</t>
  </si>
  <si>
    <t>12136-15-1</t>
  </si>
  <si>
    <t>Mercury nitride</t>
  </si>
  <si>
    <t>13455-33-9</t>
  </si>
  <si>
    <t>Dicobalt orthosilicate</t>
  </si>
  <si>
    <t>13455-36-2</t>
  </si>
  <si>
    <t>13478-09-6</t>
  </si>
  <si>
    <t>Dicobalt tris(sulphate)</t>
  </si>
  <si>
    <t>13586-38-4</t>
  </si>
  <si>
    <t>Solders, adhesives, sealants</t>
  </si>
  <si>
    <t>Copper (metallic)</t>
  </si>
  <si>
    <t xml:space="preserve">Reg. (EC) No 1907/2006 </t>
  </si>
  <si>
    <t>Reg. (EC) No 552/2009</t>
  </si>
  <si>
    <t>Arsenic sulfide (AsS2)</t>
  </si>
  <si>
    <t>Zinc arsenenate oxide (Zn5(AsO3)4O3), tetrahydrate</t>
  </si>
  <si>
    <t>Arsenic acid (H3AsO4), zinc salt (2:3)</t>
  </si>
  <si>
    <t>Cobalt chromate 
(Chromic acid (H2CrO4), cobalt(2+) salt (1:1))</t>
  </si>
  <si>
    <t>5587-52-0</t>
  </si>
  <si>
    <t>Disodium Tetraborate, decahydrate</t>
  </si>
  <si>
    <t>1871-72-3</t>
  </si>
  <si>
    <t>40088-47-9</t>
  </si>
  <si>
    <t xml:space="preserve">Benzo[a]pyrene   </t>
  </si>
  <si>
    <t>4782-29-0</t>
  </si>
  <si>
    <t>Cobaltate(1-), [N-[8-[[5-(aminosulfonyl)-2-hydroxyphenyl]azo]-7-hydroxy-1-naphthalenyl]acetamidato(2-)][3-[4,5-dihydro-4-[(2-hydroxy-5-nitrophenyl)azo]-3-methyl-5-oxo-1H-pyrazol-1-yl]benzenesulfonamidato(2-)]-, sodium</t>
  </si>
  <si>
    <t>Cobaltate(2-), [29H,31H-phthalocyanine-C,C-disulfonato(4-)-N29,N30,N31,N32]-, disodium</t>
  </si>
  <si>
    <t>61419-68-9</t>
  </si>
  <si>
    <t>Cobalt, compound with lanthanum (3:1)</t>
  </si>
  <si>
    <t>6147-53-1</t>
  </si>
  <si>
    <t>Acetic acid, cobalt(2+) salt, tetrahydrate</t>
  </si>
  <si>
    <t>62207-76-5</t>
  </si>
  <si>
    <t>Cobalt, ((2,2'-(1,2-ethanediylbis(nitrilomethylidyne))bis(6-fluorophenolato))(2-)-N,N',O,O')-</t>
  </si>
  <si>
    <t>62598-42-9</t>
  </si>
  <si>
    <t>21259-76-7</t>
  </si>
  <si>
    <t>Mercaptomerin sodium</t>
  </si>
  <si>
    <t>21908-53-2</t>
  </si>
  <si>
    <t>Mercuric oxide</t>
  </si>
  <si>
    <t>22330-18-3</t>
  </si>
  <si>
    <t>Potassium triiodomercurate(1-)</t>
  </si>
  <si>
    <t>2235-25-8</t>
  </si>
  <si>
    <t>Ethylmercuric phosphate</t>
  </si>
  <si>
    <t>22450-90-4</t>
  </si>
  <si>
    <t>Mercury(1+), amminephenyl-, acetate</t>
  </si>
  <si>
    <t>2279-64-3</t>
  </si>
  <si>
    <t>(Phenylmercurio)urea</t>
  </si>
  <si>
    <t>Nickel, borate C8-10-branched carboxylate complexes</t>
  </si>
  <si>
    <t>90459-32-8</t>
  </si>
  <si>
    <t>Nickel, C5-C23-branched carboxylate octanoate complexes</t>
  </si>
  <si>
    <t>90459-33-9</t>
  </si>
  <si>
    <t>Nickel, isooctanoate naphthenate complexes</t>
  </si>
  <si>
    <t>100-75-4</t>
  </si>
  <si>
    <t>930-55-2</t>
  </si>
  <si>
    <t>2991-51-7</t>
  </si>
  <si>
    <t>335-95-5</t>
  </si>
  <si>
    <t>306975-62-2</t>
  </si>
  <si>
    <t>26628-22-8</t>
  </si>
  <si>
    <t>9004-70-0</t>
  </si>
  <si>
    <t>7790-98-9</t>
  </si>
  <si>
    <t>95-95-4</t>
  </si>
  <si>
    <t>56-35-9</t>
  </si>
  <si>
    <t>3141-12-6</t>
  </si>
  <si>
    <t>Triethyl arsenite</t>
  </si>
  <si>
    <t>7784-08-9</t>
  </si>
  <si>
    <t>100258-44-4</t>
  </si>
  <si>
    <t>Strychnidin-10-one, arsenite (1:1)</t>
  </si>
  <si>
    <t>10048-95-0</t>
  </si>
  <si>
    <t>Mersalyl acid</t>
  </si>
  <si>
    <t>492-18-2</t>
  </si>
  <si>
    <t>Mersalyl</t>
  </si>
  <si>
    <t>498-73-7</t>
  </si>
  <si>
    <t>Lead, isononanoate isooctanoate complexes, basic</t>
  </si>
  <si>
    <t>84929-95-3</t>
  </si>
  <si>
    <t>Lead, isooctanoate neodecanoate complexes, basic</t>
  </si>
  <si>
    <t>84929-96-4</t>
  </si>
  <si>
    <t>Acetic acid, cobalt(3+) salt</t>
  </si>
  <si>
    <t>93776-58-0</t>
  </si>
  <si>
    <t>Cobalt bis[citrato(3-)]di-.mu.-oxodioxodimolybdate(2-)</t>
  </si>
  <si>
    <t>94232-44-7</t>
  </si>
  <si>
    <t>Cobalt(2+) dinickel(2+) bis[2-hydroxypropane-1,2,3-tricarboxylate]</t>
  </si>
  <si>
    <t>94232-84-5</t>
  </si>
  <si>
    <t>Dicobalt(2+) nickel(2+) bis[2-hydroxypropane-1,2,3-tricarboxylate]</t>
  </si>
  <si>
    <t>95046-47-2</t>
  </si>
  <si>
    <t>Spinels, cobalt nickel zinc grey</t>
  </si>
  <si>
    <t>12059-14-2</t>
  </si>
  <si>
    <t>Nickel silicide (Ni2Si)</t>
  </si>
  <si>
    <t>12059-23-3</t>
  </si>
  <si>
    <t>Nickel, compound with tin (3:1)</t>
  </si>
  <si>
    <t>12125-56-3</t>
  </si>
  <si>
    <t>12142-88-0</t>
  </si>
  <si>
    <t>Nickel telluride</t>
  </si>
  <si>
    <t>12142-92-6</t>
  </si>
  <si>
    <t>Nickel, compound with zirconium (1:2)</t>
  </si>
  <si>
    <t>12168-54-6</t>
  </si>
  <si>
    <t>Diiron nickel tetraoxide</t>
  </si>
  <si>
    <t>12175-27-8</t>
  </si>
  <si>
    <t>Dysprosium, compound with nickel (1:2)</t>
  </si>
  <si>
    <t>12196-72-4</t>
  </si>
  <si>
    <t>Lanthanum, compound with nickel (1:5)</t>
  </si>
  <si>
    <t>12201-89-7</t>
  </si>
  <si>
    <t>Nickel silicide (NiSi2)</t>
  </si>
  <si>
    <t>33857-26-0</t>
  </si>
  <si>
    <t>2,7-Dichlorodibenzo-p-dioxin</t>
  </si>
  <si>
    <t>34465-46-8</t>
  </si>
  <si>
    <t>Hexachlorodibenzodioxin</t>
  </si>
  <si>
    <t>35822-46-9</t>
  </si>
  <si>
    <t>1,2,3,4,6,7,8-Heptachlorodibenzo-p-dioxin</t>
  </si>
  <si>
    <t>39001-02-0</t>
  </si>
  <si>
    <t>Octachlorodibenzofuran</t>
  </si>
  <si>
    <t>39227-28-6</t>
  </si>
  <si>
    <t>1,2,3,4,7,8-Hexachlorodibenzo-p-dioxin</t>
  </si>
  <si>
    <t>40321-76-4</t>
  </si>
  <si>
    <t>1,2,3,7,8-Pentachlorodibenzo-p-dioxin</t>
  </si>
  <si>
    <t>51207-31-9</t>
  </si>
  <si>
    <t>2,3,7,8-Tetrachloro dibenzofurans</t>
  </si>
  <si>
    <t>55673-89-7</t>
  </si>
  <si>
    <t>1,2,3,4,7,8,9-Hexachlorodibenzofuran</t>
  </si>
  <si>
    <t>55728-51-3</t>
  </si>
  <si>
    <t>(2',7'-Dibromo-3',6'-dihydroxy-3-oxospiro[isobenzofuran-1(3H),9'-[9H]xanthen]-4'-yl)hydroxymercury</t>
  </si>
  <si>
    <t>57117-31-4</t>
  </si>
  <si>
    <t>2,3,4,7,8-Pentachloro dibenzofurans</t>
  </si>
  <si>
    <t>57117-41-6</t>
  </si>
  <si>
    <t>1,2,3,7,8-Pentachloro dibenzofuran</t>
  </si>
  <si>
    <t>57117-44-9</t>
  </si>
  <si>
    <t>1,2,3,6,7,8-Hexachloro dibenzofuran</t>
  </si>
  <si>
    <t>57653-85-7</t>
  </si>
  <si>
    <t>10534-89-1</t>
  </si>
  <si>
    <t>Cobalt(3+), hexaammine-, trichloride, (OC-6-11)-</t>
  </si>
  <si>
    <t>Anthracene</t>
  </si>
  <si>
    <t>120-12-7</t>
  </si>
  <si>
    <t>Cobalt arsenide (CoAs3)</t>
  </si>
  <si>
    <t>13477-70-8</t>
  </si>
  <si>
    <t>Trinickel bis(arsenate)</t>
  </si>
  <si>
    <t>24719-19-5</t>
  </si>
  <si>
    <t>Arsenic acid (H3AsO4), cobalt(2+) salt (2:3)</t>
  </si>
  <si>
    <t>27016-73-5</t>
  </si>
  <si>
    <t>Cobalt arsenide (CoAs)</t>
  </si>
  <si>
    <t>27016-75-7</t>
  </si>
  <si>
    <t>Nickel arsenide (NiAs)</t>
  </si>
  <si>
    <t>Cobaltate(3-), bis[2-[[[4-hydroxy-3-[[2-(phenylamino)-1-naphthalenyl]azo]phenyl]sulfonyl]am ino]benzoato(3-)]-, trisodium</t>
  </si>
  <si>
    <t>82556-13-6</t>
  </si>
  <si>
    <t>Cobaltate(2-), [2,4-dihydro-4-[(2-hydroxy-5-nitrophenyl)azo]-5-methyl-2-phenyl-3H-pyrazol-3 -onato(2-)][2-[[[4-hydroxy-3-[[2-(phenylamino)-1-naphthalenyl]azo]phenyl]sul fonyl]amino]benzoato(3-)]-, disodium</t>
  </si>
  <si>
    <t>83249-68-7</t>
  </si>
  <si>
    <t>Beryllium zinc silicate</t>
  </si>
  <si>
    <t>35089-00-0</t>
  </si>
  <si>
    <t>Phosphoric acid, beryllium salt</t>
  </si>
  <si>
    <t>39413-47-3</t>
  </si>
  <si>
    <t>506-66-1</t>
  </si>
  <si>
    <t>Beryllium carbide (Be2C)</t>
  </si>
  <si>
    <t>542-63-2</t>
  </si>
  <si>
    <t>Diethylberyllium</t>
  </si>
  <si>
    <t>Flame retardants in rubbers and textiles, paints and coatings, etc., extreme pressure additives in metal working fluids.</t>
  </si>
  <si>
    <t>Friction pads, gaskets, insulations</t>
  </si>
  <si>
    <t>Colour pigments, stabilizers for PVC,
lubricant additives</t>
  </si>
  <si>
    <t>Benzene</t>
  </si>
  <si>
    <t>71-43-2</t>
  </si>
  <si>
    <t xml:space="preserve"> </t>
  </si>
  <si>
    <t>106-99-0</t>
  </si>
  <si>
    <t>Impurities in products</t>
  </si>
  <si>
    <t>Formaldehyde</t>
  </si>
  <si>
    <t>50-00-0</t>
  </si>
  <si>
    <t>Fire extinguishers</t>
  </si>
  <si>
    <t>Insecticide, substance in wood protecting compounds</t>
  </si>
  <si>
    <t>Hydrazine</t>
  </si>
  <si>
    <t>85535-85-9</t>
  </si>
  <si>
    <t>84082-38-2</t>
  </si>
  <si>
    <t>68920-70-7</t>
  </si>
  <si>
    <t>Alkanes, chloro; chloroparaffins</t>
  </si>
  <si>
    <t>61788-76-9</t>
  </si>
  <si>
    <t>71011-12-6</t>
  </si>
  <si>
    <t>51990-12-6</t>
  </si>
  <si>
    <t>Paraffin waxes, chloro</t>
  </si>
  <si>
    <t>63449-39-8</t>
  </si>
  <si>
    <t>1,1'-Biphenyl, 2,3',5-tribromo-</t>
  </si>
  <si>
    <t>59080-36-3</t>
  </si>
  <si>
    <t>1,1'-Biphenyl, 2,4',5-tribromo-</t>
  </si>
  <si>
    <t>59080-37-4</t>
  </si>
  <si>
    <t>1,1'-Biphenyl, 2,2',5,5'-tetrabromo-</t>
  </si>
  <si>
    <t>59080-38-5</t>
  </si>
  <si>
    <t>1,1'-Biphenyl, 2,3',4',5-tetrabromo-</t>
  </si>
  <si>
    <t>59080-39-6</t>
  </si>
  <si>
    <t>1,1'-Biphenyl, 2,2',4,5',6-pentabromo-</t>
  </si>
  <si>
    <t>Firemaster BP-6</t>
  </si>
  <si>
    <t>59589-92-3</t>
  </si>
  <si>
    <t>1,1'-Biphenyl, 3,4,4',5-tetrabromo-</t>
  </si>
  <si>
    <t>60044-24-8</t>
  </si>
  <si>
    <t>1,1'-Biphenyl, 2,2',4,5'-tetrabromo-</t>
  </si>
  <si>
    <t>60044-25-9</t>
  </si>
  <si>
    <t>1,1'-Biphenyl, 2,2',5,6'-tetrabromo-</t>
  </si>
  <si>
    <t>60108-72-7</t>
  </si>
  <si>
    <t>1,1'-Biphenyl, 3,4-dibromo-</t>
  </si>
  <si>
    <t>64258-02-2</t>
  </si>
  <si>
    <t>1,1'-Biphenyl, 2,4,4',6-tetrabromo-</t>
  </si>
  <si>
    <t>64258-03-3</t>
  </si>
  <si>
    <t>1,1'-Biphenyl, 2,4',6-tribromo-</t>
  </si>
  <si>
    <t>66115-57-9</t>
  </si>
  <si>
    <t>1,1'-Biphenyl, 2,2',4,4'-tetrabromo-</t>
  </si>
  <si>
    <t>67774-32-7</t>
  </si>
  <si>
    <t>Firemaster FF-1</t>
  </si>
  <si>
    <t>67888-96-4</t>
  </si>
  <si>
    <t>1,1'-Biphenyl, 2,2',4,5,5'-pentabromo-</t>
  </si>
  <si>
    <t>68758-75-8</t>
  </si>
  <si>
    <t>[1,1'-Biphenyl]-ar,ar'-diol, tetrabromo-, polymer with (chloromethyl)oxirane and 4,4'-(1-methylethylidene)bis[phenol]</t>
  </si>
  <si>
    <t>73141-48-7</t>
  </si>
  <si>
    <t>1,1'-Biphenyl, 2,2',3,4',5'-pentabromo-</t>
  </si>
  <si>
    <t>74114-77-5</t>
  </si>
  <si>
    <t>1,1'-Biphenyl, 2',3,4,4',5-pentabromo-</t>
  </si>
  <si>
    <t>77102-82-0</t>
  </si>
  <si>
    <t>1,1'-Biphenyl, 3,3',4,4'-tetrabromo-</t>
  </si>
  <si>
    <t>77910-04-4</t>
  </si>
  <si>
    <t>1,1'-Biphenyl, 2,2',3,4,6-pentabromo-</t>
  </si>
  <si>
    <t>80274-92-6</t>
  </si>
  <si>
    <t>1,1'-Biphenyl, 2,2',4,5,6'-pentabromo-</t>
  </si>
  <si>
    <t>81397-99-1</t>
  </si>
  <si>
    <t>1,1'-Biphenyl, 2,2',4,4',5-pentabromo-</t>
  </si>
  <si>
    <t>83929-69-5</t>
  </si>
  <si>
    <t>75214-71-0</t>
  </si>
  <si>
    <t>Generic examples</t>
  </si>
  <si>
    <t>2429-83-6</t>
  </si>
  <si>
    <t>C.I. Direct black 4, disodium salt</t>
  </si>
  <si>
    <t>2429-84-7</t>
  </si>
  <si>
    <t>C.I. Direct red 1, disodium salt</t>
  </si>
  <si>
    <t>2602-46-2</t>
  </si>
  <si>
    <t>C.I. Direct blue 6</t>
  </si>
  <si>
    <t>27336-24-9</t>
  </si>
  <si>
    <t>Nickel, isononanoate naphthenate complexes</t>
  </si>
  <si>
    <t>85585-99-5</t>
  </si>
  <si>
    <t>Nickel, naphthenate neodecanoate complexes</t>
  </si>
  <si>
    <t>6360-54-9</t>
  </si>
  <si>
    <t>C.I. Direct brown 154</t>
  </si>
  <si>
    <t>6426-67-1</t>
  </si>
  <si>
    <t>C.I. Direct violet 22, trisodium salt</t>
  </si>
  <si>
    <t>70146-07-5</t>
  </si>
  <si>
    <t>37240-96-3</t>
  </si>
  <si>
    <t>Dilead dirhodium heptaoxide</t>
  </si>
  <si>
    <t>38787-87-0</t>
  </si>
  <si>
    <t>Lead isophthalate</t>
  </si>
  <si>
    <t>39345-91-0</t>
  </si>
  <si>
    <t>39412-44-7</t>
  </si>
  <si>
    <t>41453-50-3</t>
  </si>
  <si>
    <t>25711-26-6</t>
  </si>
  <si>
    <t>BIS(TRIBUTYLTIN) ITACONATE</t>
  </si>
  <si>
    <t>26239-64-5</t>
  </si>
  <si>
    <t>[1R-(1.alpha.,4a.beta.,4b.alpha.,10a.alpha.)]-Tributyl[[[1,2,3,4,4a,4b,5,6,10,10a-decahydro-7-isopropyl-1,4a-dimethyl-1-phenanthryl]carbonyl]oxy]stannane</t>
  </si>
  <si>
    <t>27147-18-8</t>
  </si>
  <si>
    <t>Tributyltin cinnamate</t>
  </si>
  <si>
    <t>2767-54-6</t>
  </si>
  <si>
    <t>Stannane, bromotriethyl-</t>
  </si>
  <si>
    <t>2767-61-5</t>
  </si>
  <si>
    <t>Tripropyltin bromide</t>
  </si>
  <si>
    <t>28801-69-6</t>
  </si>
  <si>
    <t>Tributyl(neodecanoyloxy)stannane</t>
  </si>
  <si>
    <t>2943-86-4</t>
  </si>
  <si>
    <t>Nickel, bis[2,3-bis(hydroxyimino)-N-(2-methoxyphenyl)butanamidato]-</t>
  </si>
  <si>
    <t>Methane, bromotrichloro-</t>
  </si>
  <si>
    <t>22967-92-6</t>
  </si>
  <si>
    <t>23319-66-6</t>
  </si>
  <si>
    <t>Rammelsbergite (NiAs2)</t>
  </si>
  <si>
    <t>13138-45-9</t>
  </si>
  <si>
    <t>15385-57-6</t>
  </si>
  <si>
    <t>Dimercury diiodide</t>
  </si>
  <si>
    <t>15385-58-7</t>
  </si>
  <si>
    <t>Mercury bromide (Hg2Br2)</t>
  </si>
  <si>
    <t>15516-76-4</t>
  </si>
  <si>
    <t>Mercury bis(4-chlorobenzoate)</t>
  </si>
  <si>
    <t>15682-88-9</t>
  </si>
  <si>
    <t>Disodium tetra(cyano-C)mercurate(2-)</t>
  </si>
  <si>
    <t>15785-93-0</t>
  </si>
  <si>
    <t>Mercury, chloro[p-(2,4-dinitroanilino)phenyl]-</t>
  </si>
  <si>
    <t>15829-53-5</t>
  </si>
  <si>
    <t>Mercurous oxide</t>
  </si>
  <si>
    <t>1600-27-7</t>
  </si>
  <si>
    <t>Mercuric acetate</t>
  </si>
  <si>
    <t>16509-11-8</t>
  </si>
  <si>
    <t>Otimerate sodium</t>
  </si>
  <si>
    <t>1785-43-9</t>
  </si>
  <si>
    <t>Mercury, chloro(ethanethiolato)-</t>
  </si>
  <si>
    <t>18211-85-3</t>
  </si>
  <si>
    <t>Trimercury biscitrate</t>
  </si>
  <si>
    <t>18832-83-2</t>
  </si>
  <si>
    <t>Bromo(2-hydroxypropyl)mercury</t>
  </si>
  <si>
    <t>18917-83-4</t>
  </si>
  <si>
    <t>Bis(lactato-O1,O2)mercury</t>
  </si>
  <si>
    <t>18918-06-4</t>
  </si>
  <si>
    <t>(Lactato-O1,O2)mercury</t>
  </si>
  <si>
    <t>19367-79-4</t>
  </si>
  <si>
    <t>[.mu.-[Metasilicato(2-)-O:O]]bis(2-methoxyethyl)dimercury</t>
  </si>
  <si>
    <t>19447-62-2</t>
  </si>
  <si>
    <t>Mercury, (acetato-O)[4-[[4-(dimethylamino)phenyl]azo]phenyl]-</t>
  </si>
  <si>
    <t>20582-71-2</t>
  </si>
  <si>
    <t>Mercurate(2-), tetrachloro-, dipotassium, (T-4)-</t>
  </si>
  <si>
    <t>20601-83-6</t>
  </si>
  <si>
    <t>Mercury selenide (HgSe)</t>
  </si>
  <si>
    <t>Bis[2-hydroxy-4-(octyloxy)benzophenonato]nickel</t>
  </si>
  <si>
    <t>15851-52-2</t>
  </si>
  <si>
    <t>3124-01-4</t>
  </si>
  <si>
    <t>Diplumbane, hexaphenyl-</t>
  </si>
  <si>
    <t>7446-10-8</t>
  </si>
  <si>
    <t>Sulfurous acid, lead(2++) salt (1:1)</t>
  </si>
  <si>
    <t>7759-01-5</t>
  </si>
  <si>
    <t>Lead tungsten oxide</t>
  </si>
  <si>
    <t>10031-22-8</t>
  </si>
  <si>
    <t>Lead bromide (PbBr2)</t>
  </si>
  <si>
    <t>100402-96-8</t>
  </si>
  <si>
    <t>1,1'-Biphenyl, 2,2',4,4',6-pentabromo-</t>
  </si>
  <si>
    <t>97038-98-7</t>
  </si>
  <si>
    <t>1,1'-Biphenyl, 3,3',4,5'-tetrabromo-</t>
  </si>
  <si>
    <t>97063-75-7</t>
  </si>
  <si>
    <t>1,1'-Biphenyl, 2,2',4,6,6'-pentabromo-</t>
  </si>
  <si>
    <t>Pyrotechnical compound</t>
  </si>
  <si>
    <t>29317-63-3</t>
  </si>
  <si>
    <t>Nickel(II) isooctanoate</t>
  </si>
  <si>
    <t>1330-43-4</t>
  </si>
  <si>
    <t>1,2-Benzenedicarboxylic acid; di-C6-8-branched alkylesters, C7-rich</t>
  </si>
  <si>
    <t>71888-89-6</t>
  </si>
  <si>
    <t>Sulfuric acid, nickel(2+) salt (1:1), heptahydrate</t>
  </si>
  <si>
    <t>102110-49-6</t>
  </si>
  <si>
    <t>Residues, copper-iron-lead-nickel matte, sulfuric acid-insol.</t>
  </si>
  <si>
    <t>10381-36-9</t>
  </si>
  <si>
    <t>12018-18-7</t>
  </si>
  <si>
    <t>Chromium nickel oxide (Cr2NiO4)</t>
  </si>
  <si>
    <t>12031-65-1</t>
  </si>
  <si>
    <t>Lithium nickel oxide (LiNiO2)</t>
  </si>
  <si>
    <t>12034-55-8</t>
  </si>
  <si>
    <t>Nickel, compound with niobium (1:1)</t>
  </si>
  <si>
    <t>12035-36-8</t>
  </si>
  <si>
    <t>Nickel oxide (NiO2)</t>
  </si>
  <si>
    <t>12035-38-0</t>
  </si>
  <si>
    <t>Nickel tin trioxide</t>
  </si>
  <si>
    <t>Mercury diiodate</t>
  </si>
  <si>
    <t>Phenylmercury hydroxide--phenylmercury nitrate</t>
  </si>
  <si>
    <t>10031-18-2</t>
  </si>
  <si>
    <t>Mercury bromide (HgBr)</t>
  </si>
  <si>
    <t>10045-94-0</t>
  </si>
  <si>
    <t>Mercuric nitrate</t>
  </si>
  <si>
    <t>100-56-1</t>
  </si>
  <si>
    <t>Phenylmercury chloride</t>
  </si>
  <si>
    <t>100-57-2</t>
  </si>
  <si>
    <t>104325-08-8</t>
  </si>
  <si>
    <t>104335-53-7</t>
  </si>
  <si>
    <t>104339-46-0</t>
  </si>
  <si>
    <t>10451-12-4</t>
  </si>
  <si>
    <t>Phosphoric acid, mercury salt</t>
  </si>
  <si>
    <t>104-59-6</t>
  </si>
  <si>
    <t>Phenylmercury stearate</t>
  </si>
  <si>
    <t>104-60-9</t>
  </si>
  <si>
    <t>Sulfamic acid, nickel(2+) salt (2:1)</t>
  </si>
  <si>
    <t>13775-54-7</t>
  </si>
  <si>
    <t>Dinickel orthosilicate</t>
  </si>
  <si>
    <t>13842-46-1</t>
  </si>
  <si>
    <t>Nickel dipotassium bis(sulphate)</t>
  </si>
  <si>
    <t>13859-60-4</t>
  </si>
  <si>
    <t>Dipotassium tetrafluoronickelate(2-)</t>
  </si>
  <si>
    <t>Silicic acid, calcium salt, lead and manganese-doped</t>
  </si>
  <si>
    <t>10294-58-3</t>
  </si>
  <si>
    <t>2,2',3,3',5,5',6,6'-Octabromo-4-phenoxy-1,1'-biphenyl</t>
  </si>
  <si>
    <t>84303-45-7</t>
  </si>
  <si>
    <t>1,1'-Biphenyl, 2,3',4,4'-tetrabromo-</t>
  </si>
  <si>
    <t>88700-05-4</t>
  </si>
  <si>
    <t>1,1'-Biphenyl, 2,2',3,5',6-pentabromo-</t>
  </si>
  <si>
    <t>92-86-4</t>
  </si>
  <si>
    <t>1,1'-Biphenyl, 4,4'-dibromo-</t>
  </si>
  <si>
    <t>96551-70-1</t>
  </si>
  <si>
    <t>1,1'-Biphenyl, 2,3,4,4',5-pentabromo-</t>
  </si>
  <si>
    <t>97038-95-4</t>
  </si>
  <si>
    <t>1,1'-Biphenyl, 2,2',4,6'-tetrabromo-</t>
  </si>
  <si>
    <t>97038-96-5</t>
  </si>
  <si>
    <t>1,1'-Biphenyl, 2,2',6,6'-tetrabromo-</t>
  </si>
  <si>
    <t>97038-97-6</t>
  </si>
  <si>
    <t>3648-20-2</t>
  </si>
  <si>
    <t>68515-44-6</t>
  </si>
  <si>
    <t>68515-45-7</t>
  </si>
  <si>
    <t>111381-89-6</t>
  </si>
  <si>
    <t>111381-90-9</t>
  </si>
  <si>
    <t>111381-91-0</t>
  </si>
  <si>
    <t xml:space="preserve"> (1,2-Benzenedicarboxylic acid, diundecyl ester)</t>
  </si>
  <si>
    <t xml:space="preserve"> (1,2-Benzenedicarboxylic acid, dinonyl ester, branched and linear) </t>
  </si>
  <si>
    <t xml:space="preserve"> (1,2-Benzenedicarboxylic acid, heptyl nonyl ester, branched and linear)</t>
  </si>
  <si>
    <t xml:space="preserve"> (1,2-Benzenedicarboxylic acid, heptyl undecyl ester, branched and linear) </t>
  </si>
  <si>
    <t xml:space="preserve"> (1,2-Benzenedicarboxylic acid, diheptyl ester, branched and linear)</t>
  </si>
  <si>
    <t>UV Stabilizer in plastics for trim parts, etc.</t>
  </si>
  <si>
    <t>Polyamine Curing Agents, selected</t>
  </si>
  <si>
    <t>bis-Hexamethylenetriamine</t>
  </si>
  <si>
    <t>Triethyleneglycoldiamine</t>
  </si>
  <si>
    <t>Poly(propyleneglycol)triamine</t>
  </si>
  <si>
    <t>Poly(propyleneglycol)diamine</t>
  </si>
  <si>
    <t>Pentaethylenehexamine</t>
  </si>
  <si>
    <t>143-23-7</t>
  </si>
  <si>
    <t>929-59-9</t>
  </si>
  <si>
    <t>64852-22-8</t>
  </si>
  <si>
    <t>9046-10-0</t>
  </si>
  <si>
    <t>4067-16-7</t>
  </si>
  <si>
    <t>2385-85-5</t>
  </si>
  <si>
    <t>Bis(chloromethyl) ether (BCME)</t>
  </si>
  <si>
    <t>542-88-1</t>
  </si>
  <si>
    <t>Intentional additon prohibited</t>
  </si>
  <si>
    <t>Intentional addition prohibited</t>
  </si>
  <si>
    <t>Hexachloro-1,3-butadiene (HCBD)</t>
  </si>
  <si>
    <t>87-68-3</t>
  </si>
  <si>
    <t>Hexachlorobenzene</t>
  </si>
  <si>
    <t>118-74-1</t>
  </si>
  <si>
    <t>0.01%, see details for Canada specific</t>
  </si>
  <si>
    <t>608-93-5</t>
  </si>
  <si>
    <t xml:space="preserve">1,2,3,4-tetrachlorobenzene </t>
  </si>
  <si>
    <t>634-66-2</t>
  </si>
  <si>
    <t>1,2,4,5- tetrachlorobenzene</t>
  </si>
  <si>
    <t>95-94-3</t>
  </si>
  <si>
    <t>543-81-7</t>
  </si>
  <si>
    <t>Beryllium di(acetate)</t>
  </si>
  <si>
    <t>57620-29-8</t>
  </si>
  <si>
    <t>Beryllium phosphide (BeP2)</t>
  </si>
  <si>
    <t>58127-61-0</t>
  </si>
  <si>
    <t>Beryllium phosphide</t>
  </si>
  <si>
    <t>58500-38-2</t>
  </si>
  <si>
    <t>51222-60-7</t>
  </si>
  <si>
    <t>Boric acid, cadmium salt</t>
  </si>
  <si>
    <t>513-78-0</t>
  </si>
  <si>
    <t>Cadmium carbonate</t>
  </si>
  <si>
    <t>542-83-6</t>
  </si>
  <si>
    <t>Cadmium cyanide (Cd(CN)2)</t>
  </si>
  <si>
    <t>543-90-8</t>
  </si>
  <si>
    <t>Cadmium acetate</t>
  </si>
  <si>
    <t>71243-75-9</t>
  </si>
  <si>
    <t>Cadmium selenide sulfide (CdSe0.53S0.47)</t>
  </si>
  <si>
    <t>7440-43-9</t>
  </si>
  <si>
    <t>Trihydrogen bis[5-[[[4-hydroxy-3-[[2-oxo-1-[(phenylamino)carbonyl]propyl]azo]phenyl]sulphonyl]amino]naphthalene-2-sulphonato(3-)]cobaltate(3-)</t>
  </si>
  <si>
    <t>72987-06-5</t>
  </si>
  <si>
    <t>Nickelate(3-), [N,N-bis(phosphonomethyl)glycinato(5-)]-, tripotassium, (T-4)-</t>
  </si>
  <si>
    <t>63640-18-6</t>
  </si>
  <si>
    <t>Potassium [N,N-bis(carboxymethyl)glycinato(3-)-N,O,O',O'']nickelate(1-)</t>
  </si>
  <si>
    <t>65405-96-1</t>
  </si>
  <si>
    <t>[.mu.-[Carbonato(2-)-O:O']]dihydroxydinickel</t>
  </si>
  <si>
    <t>68133-85-7</t>
  </si>
  <si>
    <t>Cobalt, [(2-amino-2-oxoethoxy)acetato(2-)]-</t>
  </si>
  <si>
    <t>Nickel(2+), hexakis(1H-imidazole-N3)-, (OC-6-11)-, 1,2-benzenedicarboxylate (1:1)</t>
  </si>
  <si>
    <t>11099-02-8</t>
  </si>
  <si>
    <t>Nickel oxide</t>
  </si>
  <si>
    <t>11113-74-9</t>
  </si>
  <si>
    <t>Nickel hydroxide</t>
  </si>
  <si>
    <t>11133-76-9</t>
  </si>
  <si>
    <t>Iron alloy, base,(Fe.Ni)(ferronickel)</t>
  </si>
  <si>
    <t>12003-78-0</t>
  </si>
  <si>
    <t>Aluminum, compound with nickel (1:1)</t>
  </si>
  <si>
    <t>12004-35-2</t>
  </si>
  <si>
    <t>Aluminum nickel oxide (Al2NiO4)</t>
  </si>
  <si>
    <t>12007-00-0</t>
  </si>
  <si>
    <t>Nickel boride (NiB)</t>
  </si>
  <si>
    <t>12007-01-1</t>
  </si>
  <si>
    <t>Nickel boride (Ni2B)</t>
  </si>
  <si>
    <t>12007-02-2</t>
  </si>
  <si>
    <t>Nickel boride (Ni3B)</t>
  </si>
  <si>
    <t>85166-19-4</t>
  </si>
  <si>
    <t>(Isodecanoato-O)(isooctanoato-O)nickel</t>
  </si>
  <si>
    <t>85269-39-2</t>
  </si>
  <si>
    <t>Mercury, (1-methoxyethyl)(neodecanoato-O)-</t>
  </si>
  <si>
    <t xml:space="preserve">Mercury, (2-ethylhexanoato-O)(1-methoxyethyl)  </t>
  </si>
  <si>
    <t>77536-66-4</t>
  </si>
  <si>
    <t>12172-73-5</t>
  </si>
  <si>
    <t>77536-67-5</t>
  </si>
  <si>
    <t>77536-68-6</t>
  </si>
  <si>
    <t>13510-49-1</t>
  </si>
  <si>
    <t>Beryllium sulfate</t>
  </si>
  <si>
    <t>Cobaltate(3-), bis[3-hydroxy-7-nitro-4-[(1,2,3,4-tetrahydro-2,4-dioxo-3-quinolinyl)azo]-1-naphthalenesulfonato(3-)]-, trisodium</t>
  </si>
  <si>
    <t>74196-12-6</t>
  </si>
  <si>
    <t>592-04-1</t>
  </si>
  <si>
    <t>36545-21-8</t>
  </si>
  <si>
    <t>Cobaltate(3-), bis[3-hydroxy-4-[(2-hydroxy-1-naphthalenyl)azo]-7-nitro-1-naphthalenesulfonato(3-)]-, trihydrogen</t>
  </si>
  <si>
    <t>72797-09-2</t>
  </si>
  <si>
    <t>Cobaltate(3-), bis[3-hydroxy-4-[(2-hydroxy-1-naphthalenyl)azo]-7-nitro-1-naphthalenesulfonato(3-)]-, trihydrogen, compound with 2,2'-iminobis[ethanol] (1:3)</t>
  </si>
  <si>
    <t>72797-14-9</t>
  </si>
  <si>
    <t>Cobaltate(1-), bis[2-[(2-hydroxy-5-nitrophenyl)azo]-3-oxo-N-phenylbutanamidato(2-)]-, hydrogen, compound with 1-butanamine (1:1)</t>
  </si>
  <si>
    <t>72829-33-5</t>
  </si>
  <si>
    <t>Mercury, (9-octadecenoato-O)phenyl-, (Z)-</t>
  </si>
  <si>
    <t>107-26-6</t>
  </si>
  <si>
    <t>Bromoethylmercury</t>
  </si>
  <si>
    <t>107-27-7</t>
  </si>
  <si>
    <t>Ethylmercuric chloride</t>
  </si>
  <si>
    <t>108-07-6</t>
  </si>
  <si>
    <t>Cobaltate(1-), [4-hydroxy-3-[(2-hydroxy-1-naphthalenyl)azo]benzenesulfonamidato(2-)][8-[(2- hydroxyphenyl)azo]-2-naphthalenolato(2-)]-, hydrogen, compound with 3-[(2-ethylhexyl)oxy]-1-propanamine (1:1)</t>
  </si>
  <si>
    <t>Bis(tris(2-methyl-2-phenylpropyl)tin) oxide</t>
  </si>
  <si>
    <t>13356-08-6</t>
  </si>
  <si>
    <t>Bis(tributyltin) maleate</t>
  </si>
  <si>
    <t>14275-57-1</t>
  </si>
  <si>
    <t>Bis(tributyltin)phthalate</t>
  </si>
  <si>
    <t>Bis(tributylstannyl)Fumarate</t>
  </si>
  <si>
    <t>6454-35-9</t>
  </si>
  <si>
    <t>Triphenylstannyl decanoate</t>
  </si>
  <si>
    <t>47672-31-1</t>
  </si>
  <si>
    <t>1-(Tricyclohexylstannyl)-1H-1,2,4-triazole</t>
  </si>
  <si>
    <t>41083-11-8</t>
  </si>
  <si>
    <t>Bromodifluoromethane</t>
  </si>
  <si>
    <t>1511-62-2</t>
  </si>
  <si>
    <t>Cobalt lithium manganese nickel oxide</t>
  </si>
  <si>
    <t>Aluminum cobalt lithium nickel oxide</t>
  </si>
  <si>
    <t>193214-24-3</t>
  </si>
  <si>
    <t>Aluminum boron cobalt lithium nickel oxide</t>
  </si>
  <si>
    <t>207803-51-8</t>
  </si>
  <si>
    <t>Cobalt lithium manganese  nickel oxide</t>
  </si>
  <si>
    <t xml:space="preserve">Nickel uranium oxide (NiU3O10) </t>
  </si>
  <si>
    <t>Lead tetrachloride</t>
  </si>
  <si>
    <t>13463-30-4</t>
  </si>
  <si>
    <t>Nickel dihydroxide hydrate</t>
  </si>
  <si>
    <t>36897-37-7</t>
  </si>
  <si>
    <t>Nickel chloride</t>
  </si>
  <si>
    <t>37211-05-5</t>
  </si>
  <si>
    <t>C.I. Pigment Yellow 157 ( Nickel barium titanium priderite)</t>
  </si>
  <si>
    <t>68610-24-2</t>
  </si>
  <si>
    <t>1,1'-Biphenyl, 2,3,3',4'-tetrabromo-</t>
  </si>
  <si>
    <t>40088-45-7</t>
  </si>
  <si>
    <t xml:space="preserve">1,1'-Biphenyl, 2,2',4,4',5,5'-hexabromo- </t>
  </si>
  <si>
    <t>59080-40-9</t>
  </si>
  <si>
    <t xml:space="preserve">Naphthalene, trichloro- </t>
  </si>
  <si>
    <t>1321-65-9</t>
  </si>
  <si>
    <t>182442-95-1/346417-97-8</t>
  </si>
  <si>
    <t xml:space="preserve">Benzene, tetrachloro- </t>
  </si>
  <si>
    <t>12408-10-5</t>
  </si>
  <si>
    <t>39156-41-7</t>
  </si>
  <si>
    <t>Arsino thioxo</t>
  </si>
  <si>
    <t>12044-79-0</t>
  </si>
  <si>
    <t>Disodium hydrogen arsenate (Arsenic acid (H3AsO4), disodium salt, heptahydrate)</t>
  </si>
  <si>
    <t>Disodium hydrogen arsenate (Arsenic acid (H3AsO4), sodium salt (1:2))</t>
  </si>
  <si>
    <t>Cadmium nitrate 
(Nitric acid cadmium salt tetrahydrate (Cd・2NO3・4H2O))</t>
  </si>
  <si>
    <t>Cadmium nitrate
(Nitric acid cadmium salt (2:1) (Cd・2NO3))</t>
  </si>
  <si>
    <t>1,1,1-Trichloroethane
(Ethane, 1,1,1-trichloro- )</t>
  </si>
  <si>
    <t>870-08-6</t>
  </si>
  <si>
    <t>Di-n-octyltin bis(2-ethylhexyl maleate)</t>
  </si>
  <si>
    <t>C8 iodide: 
(Octane, 1,1,1,2,2,3,3,4,4,5,5,6,6,7,7,8,8-heptadecafluoro-8-iodo-  )</t>
  </si>
  <si>
    <t>507-63-1</t>
  </si>
  <si>
    <t>C10-2 Fluorotelomer alcohol: 
(1-Dodecanol, 3,3,4,4,5,5,6,6,7,7,8,8,9,9,10,10,11,11,12,12,12-heneicosafluoro- )</t>
  </si>
  <si>
    <t>865-86-1</t>
  </si>
  <si>
    <t>C2H2F2Br2: 1,1-Dibromo-2,2-difluoroethane
(Ethane, 1,1-Dibromo-2,2-difluoro-)</t>
  </si>
  <si>
    <t>359-19-3</t>
  </si>
  <si>
    <t>1-Bromo-3-fluoropropane
(Propane, 1-Bromo-3-fluoro-)</t>
  </si>
  <si>
    <t>352-91-0</t>
  </si>
  <si>
    <t>3-Bromo-1,1,1-trifluoropropane
(Propane, 3-Bromo-1,1,1-trifluoro-)</t>
  </si>
  <si>
    <t>460-32-2</t>
  </si>
  <si>
    <t>C2H3F2Br:  Bromo-1,1-difluoroethane
(Ethane, 2-bromo-1,1-difluoro- )</t>
  </si>
  <si>
    <t>359-07-9</t>
  </si>
  <si>
    <t>N-Nitroso diethyl amine
(Ethanamine, N-ethyl-N-nitroso- )</t>
  </si>
  <si>
    <t>55-18-5</t>
  </si>
  <si>
    <t xml:space="preserve">Dimethylnitrosoamine;  N-nitrosodimethylamine
Methanamine, N-methyl-N-nitroso- </t>
  </si>
  <si>
    <t>62-75-9</t>
  </si>
  <si>
    <t xml:space="preserve">N-Nitroso morpholine
Morpholine, 4-nitroso- </t>
  </si>
  <si>
    <t>59-89-2</t>
  </si>
  <si>
    <t>N-Nitrosodi-n-butylamine
(1-Butanamine, N-butyl-N-nitroso- )</t>
  </si>
  <si>
    <t>924-16-3</t>
  </si>
  <si>
    <t>Potassium pentachlorophenate
(Phenol, 2,3,4,5,6-pentachloro-, potassium salt (1:1))</t>
  </si>
  <si>
    <t>7778-73-6</t>
  </si>
  <si>
    <t xml:space="preserve">Sodium Pentachlorophenate
Phenol, 2,3,4,5,6-pentachloro-, sodium salt (1:1) </t>
  </si>
  <si>
    <t>131-52-2</t>
  </si>
  <si>
    <t>Benzyl butyl phthalate (BBP)
(1,2-Benzenedicarboxylic acid, 1-butyl 2-(phenylmethyl) ester)</t>
  </si>
  <si>
    <t>85-68-7</t>
  </si>
  <si>
    <t>Bis(2-methoxyethyl) phthalate
(1,2-Benzenedicarboxylic acid, 1,2-bis(2-methoxyethyl) ester)</t>
  </si>
  <si>
    <t>117-82-8</t>
  </si>
  <si>
    <t>Di(2-ethylhexyl)phthalate (DEHP)
(1,2-Benzenedicarboxylic acid, 1,2-bis(2-ethylhexyl) ester)</t>
  </si>
  <si>
    <t>117-81-7</t>
  </si>
  <si>
    <t xml:space="preserve">Dibutylphthalate  (DBP) 
(1,2-Benzenedicarboxylic acid, 1,2-dibutyl ester) </t>
  </si>
  <si>
    <t>84-74-2</t>
  </si>
  <si>
    <t>Diisobutylphthatlate (DiBP)
(1,2-Benzenedicarboxylic acid, 1,2-bis(2-methylpropyl) ester )</t>
  </si>
  <si>
    <t>Diisopentylphthalate  (DIPP)
(1,2- Benzenedicarboxylicacid, 1,2-bis(3-methylbutyl) ester)</t>
  </si>
  <si>
    <t>605-50-5</t>
  </si>
  <si>
    <t>Heptyl undecyl phthalate
(1,2-Benzenedicarboxylic acid di-C7-11-branched and linear alkyl-esters)</t>
  </si>
  <si>
    <t>68515-42-4</t>
  </si>
  <si>
    <t>Dipentylphthalate
(1,2-Benzenedicarboxylic acid, 1,2-dipentyl ester)</t>
  </si>
  <si>
    <t>Decabromodiphenyl ether ('Deca'; Decabromodiphenyl oxide)
(Benzene, 1,1'-oxybis[2,3,4,5,6-pentabromo- )</t>
  </si>
  <si>
    <t>1163-19-5</t>
  </si>
  <si>
    <t>Octabromodiphenyl ether ('Octa')
(Benzene, 1,1'-oxybis-, octabromo deriv. )</t>
  </si>
  <si>
    <t>32536-52-0</t>
  </si>
  <si>
    <t>Pentabromodiphenyl ether ('Penta')
(Benzene, 1,1'-oxybis-, pentabromo deriv. )</t>
  </si>
  <si>
    <t>32534-81-9</t>
  </si>
  <si>
    <t>4-Bromo-p-terphenyl
(1,1':4',1''-Terphenyl, 4-bromo-)</t>
  </si>
  <si>
    <t>1762-84-1</t>
  </si>
  <si>
    <t>Benzo[e]pyrene</t>
  </si>
  <si>
    <t xml:space="preserve">Benz[a]anthracene </t>
  </si>
  <si>
    <t xml:space="preserve">Benzo[j]fluoranthene  </t>
  </si>
  <si>
    <t xml:space="preserve">Benzo[k]fluoranthene   </t>
  </si>
  <si>
    <t>Dibenz[a,h]anthracene</t>
  </si>
  <si>
    <t>Benz[e]acephenanthrylene</t>
  </si>
  <si>
    <t>1,2,3,5-Tetrachlorobenzene
(Benzene, 1,2,3,5-tetrachloro- )</t>
  </si>
  <si>
    <t>634-90-2</t>
  </si>
  <si>
    <t>1,1,1-Trichloropentafluoropropane</t>
  </si>
  <si>
    <t>1,1,1,2-Tetrachlor-2,2-difluoroethane</t>
  </si>
  <si>
    <t>1,1,1,3-Tetrachlorotetrafluoropropane</t>
  </si>
  <si>
    <t>1,1,1,3,3-Pentachlor-2,2,3-trifluoropropane</t>
  </si>
  <si>
    <t>1,1,1,3,3,3-Hexachlor-2,2-difluoropropane</t>
  </si>
  <si>
    <t>421-90-9</t>
  </si>
  <si>
    <t>chlorodifluoropropane</t>
  </si>
  <si>
    <t>chlorofluoroethane</t>
  </si>
  <si>
    <t>chlorofluoroopropane</t>
  </si>
  <si>
    <t>chlorotrifluoroethylene</t>
  </si>
  <si>
    <t>Thorium Dioxide</t>
  </si>
  <si>
    <t>1314-20-1</t>
  </si>
  <si>
    <t>Mercury, chloro(4-hydroxyphenyl)-</t>
  </si>
  <si>
    <t>62-37-3</t>
  </si>
  <si>
    <t>Chlormerodrin</t>
  </si>
  <si>
    <t>62-38-4</t>
  </si>
  <si>
    <t>Phenylmercuric acetate</t>
  </si>
  <si>
    <t>62638-02-2</t>
  </si>
  <si>
    <t>Cyclohexanebutanoic acid, mercury(2+) salt</t>
  </si>
  <si>
    <t>6273-99-0</t>
  </si>
  <si>
    <t>[.mu.-[Orthoborato(2-)-O:O']]diphenyldimercury</t>
  </si>
  <si>
    <t>627-44-1</t>
  </si>
  <si>
    <t>6283-24-5</t>
  </si>
  <si>
    <t>Mercury, (acetato-O)(4-aminophenyl)-</t>
  </si>
  <si>
    <t>629-35-6</t>
  </si>
  <si>
    <t>Mercury, dibutyl-</t>
  </si>
  <si>
    <t>Cyclohexanebutanoic acid, nickel(2+) salt</t>
  </si>
  <si>
    <t>39430-27-8</t>
  </si>
  <si>
    <t>Nickel, (carbonato(2-))tetrahydroxytri-, tetrahydrate</t>
  </si>
  <si>
    <t>39819-65-3</t>
  </si>
  <si>
    <t>Nickel bis(benzenesulphonate)</t>
  </si>
  <si>
    <t>41476-75-9</t>
  </si>
  <si>
    <t>Nickel bis(piperidine-1-carbodithioate)</t>
  </si>
  <si>
    <t>42739-61-7</t>
  </si>
  <si>
    <t>Hydrogen bis[5,8-dichloro-2-[(2-hydroxy-5-nitrophenyl)azo]-1-naphtholato(2-)]cobaltate(1-), compound with cyclohexylamine (1:1)</t>
  </si>
  <si>
    <t>100656-49-3</t>
  </si>
  <si>
    <t>Lead, dross, vanadium-zinc-containing</t>
  </si>
  <si>
    <t>10099-74-8</t>
  </si>
  <si>
    <t>Lead nitrate</t>
  </si>
  <si>
    <t>10099-76-0</t>
  </si>
  <si>
    <t>Barium compounds (organic or water soluble), selected</t>
  </si>
  <si>
    <t>Polyurethane foams and corrosion inhibitors</t>
  </si>
  <si>
    <t>Perfluoroctane sulfonate acid</t>
  </si>
  <si>
    <t>1763-23-1</t>
  </si>
  <si>
    <t>Perfluoroctane sulfonate anion</t>
  </si>
  <si>
    <t>45298-90-6</t>
  </si>
  <si>
    <t>Perfluorooctane sulfonate potasium salt</t>
  </si>
  <si>
    <t>2795-39-3</t>
  </si>
  <si>
    <t>Perfluorooctane sulfonate ammonium salt</t>
  </si>
  <si>
    <t>29081-56-9</t>
  </si>
  <si>
    <t>Perfluorooctane sulfonate lithium salt</t>
  </si>
  <si>
    <t>29457-72-5</t>
  </si>
  <si>
    <t>Nickel, [1,3-dihydro-5,6-bis[[(2-hydroxy-1-naphthalenyl)methylene]amino]-2H-benzimidazol-2-onato(2-)-N5,N6,O5,O6]-, (SP-4-2)-</t>
  </si>
  <si>
    <t>4454-16-4</t>
  </si>
  <si>
    <t>Hexanoic acid, 2-ethyl-, nickel(2+) salt</t>
  </si>
  <si>
    <t>Ethyliodomercury</t>
  </si>
  <si>
    <t>24579-90-6</t>
  </si>
  <si>
    <t>Mercury, chloro(2-hydroxy-5-nitrophenyl)-</t>
  </si>
  <si>
    <t>24806-32-4</t>
  </si>
  <si>
    <t>Mercury, [.mu.-[dodecylbutanedioato(2-)-O:O']]diphenyldi-</t>
  </si>
  <si>
    <t>26545-49-3</t>
  </si>
  <si>
    <t>83711-43-7</t>
  </si>
  <si>
    <t>Cobalt, C5-23-branched carboxylate naphthenate complexes</t>
  </si>
  <si>
    <t>83711-44-8</t>
  </si>
  <si>
    <t xml:space="preserve">5ppm                                                                                                                       </t>
  </si>
  <si>
    <t>87903-39-7</t>
  </si>
  <si>
    <t>Lead hydroxysalicylate</t>
  </si>
  <si>
    <t>90193-83-2</t>
  </si>
  <si>
    <t>1,2-Benzenedicarboxylic acid, lead(2+) salt, basic</t>
  </si>
  <si>
    <t>90268-59-0</t>
  </si>
  <si>
    <t>Acid Black 7</t>
  </si>
  <si>
    <t xml:space="preserve">2-Naphthylamine                                       </t>
  </si>
  <si>
    <t>92-93-3</t>
  </si>
  <si>
    <t>21136-70-9</t>
  </si>
  <si>
    <t>36341-27-2</t>
  </si>
  <si>
    <t>Benzidine acetate</t>
  </si>
  <si>
    <t>531-85-1</t>
  </si>
  <si>
    <t>531-86-2</t>
  </si>
  <si>
    <t>612-82-8</t>
  </si>
  <si>
    <t>612-83-9</t>
  </si>
  <si>
    <t>3,3'-Dichlorobenzidine dihydrochloride</t>
  </si>
  <si>
    <t>67632-50-2</t>
  </si>
  <si>
    <t>Benzidine, Ni(2+) salt</t>
  </si>
  <si>
    <t xml:space="preserve">Benzidine                  </t>
  </si>
  <si>
    <t>10031-13-7</t>
  </si>
  <si>
    <t>Lead arsenite</t>
  </si>
  <si>
    <t>10102-48-4</t>
  </si>
  <si>
    <t>Lead arsenate (Pb3(AsO4)2)</t>
  </si>
  <si>
    <t>12006-09-6</t>
  </si>
  <si>
    <t>132207-33-1</t>
  </si>
  <si>
    <t>Asbestos, actinolite</t>
  </si>
  <si>
    <t>7440-61-1</t>
  </si>
  <si>
    <t>47726-62-5</t>
  </si>
  <si>
    <t>Cobaltate(3-), [4-amino-3-[(2-hydroxy-3,5-dinitrophenyl)azo]-1-naphthalenesulfonato(3-)][5-amino-6-[(2-hydroxy-3,5-dinitrophenyl)azo]-1-naphthalenesulfonato(3-)]-, trisodium</t>
  </si>
  <si>
    <t>82556-12-5</t>
  </si>
  <si>
    <t>90459-34-0</t>
  </si>
  <si>
    <t>13464-35-2</t>
  </si>
  <si>
    <t>13464-37-4</t>
  </si>
  <si>
    <t>Arsenous acid, trisodium salt</t>
  </si>
  <si>
    <t>13464-38-5</t>
  </si>
  <si>
    <t>Pentane, 1,1,1,2,2,3,4,5,5,5-decafluoro-</t>
  </si>
  <si>
    <t>Ethane, pentafluoro-</t>
  </si>
  <si>
    <t>Difluoromethane</t>
  </si>
  <si>
    <t>1,1-Difluoroethane</t>
  </si>
  <si>
    <t>Vinylidene fluoride</t>
  </si>
  <si>
    <t>Additives in engine coolants, vulcanising agents in rubber products, anticorrosion surface additive.  Reaction product precursor for potentially carcinogenic N-nitroso- compounds</t>
  </si>
  <si>
    <t>Rubbers (including synthetic rubbers); reaction and cleavage products from the polymerization system</t>
  </si>
  <si>
    <t>Biocides</t>
  </si>
  <si>
    <t>Wood preservative, salts used in leather treatment, stabilizer for latex</t>
  </si>
  <si>
    <t>330-54-1</t>
  </si>
  <si>
    <t>1,3,5,7,9-Pentaoxa-2.lambda.2,4.lambda.2,6.lambda.2,8.lambda.2-tetraplumbacyclotridec-11-ene-10,13-dione, (Z)-</t>
  </si>
  <si>
    <t>12372-45-1</t>
  </si>
  <si>
    <t>Potassium pentadecaoxodiplumbatepentaniobate(1-)</t>
  </si>
  <si>
    <t>Lead, C4-10-fatty acid naphthenate complexes</t>
  </si>
  <si>
    <t>84394-98-9</t>
  </si>
  <si>
    <t>Lead bis(p-octylphenolate)</t>
  </si>
  <si>
    <t>84776-36-3</t>
  </si>
  <si>
    <t>Fatty acids, C8-18 and C18-unsaturated, lead salts</t>
  </si>
  <si>
    <t>84776-53-4</t>
  </si>
  <si>
    <t>Fatty acids, C8-12, lead salts</t>
  </si>
  <si>
    <t>84776-54-5</t>
  </si>
  <si>
    <t>Fatty acids, C18-24, lead salts</t>
  </si>
  <si>
    <t>84837-22-9</t>
  </si>
  <si>
    <t>[.mu.-(4,6-Dinitroresorcinolato(2-)-O1,O3)]dihydroxydilead</t>
  </si>
  <si>
    <t>84852-34-6</t>
  </si>
  <si>
    <t>Lead(II) isodecanoate</t>
  </si>
  <si>
    <t>84929-94-2</t>
  </si>
  <si>
    <t>82457-28-1</t>
  </si>
  <si>
    <t>3,3'-Dichlorbenzidine</t>
  </si>
  <si>
    <t>91-94-1</t>
  </si>
  <si>
    <t>3,3'-Dimethoxybenzidine</t>
  </si>
  <si>
    <t>119-90-4</t>
  </si>
  <si>
    <t>3,3'-Dimethylbenzidine</t>
  </si>
  <si>
    <t>119-93-7</t>
  </si>
  <si>
    <t>34018-28-5</t>
  </si>
  <si>
    <t>Lead dibromate</t>
  </si>
  <si>
    <t>3440-75-3</t>
  </si>
  <si>
    <t>Tetrapropyl lead</t>
  </si>
  <si>
    <t>35029-96-0</t>
  </si>
  <si>
    <t>Lead (II) methylthiolate</t>
  </si>
  <si>
    <t>35112-70-0</t>
  </si>
  <si>
    <t>35498-15-8</t>
  </si>
  <si>
    <t>Orthoboric acid, lead(2+) salt</t>
  </si>
  <si>
    <t>35837-70-8</t>
  </si>
  <si>
    <t>Lead bis(3,5,5-trimethylhexanoate)</t>
  </si>
  <si>
    <t>36501-84-5</t>
  </si>
  <si>
    <t>Lead, bis(dipentylcarbamodithioato-S,S')-, (T-4)-</t>
  </si>
  <si>
    <t>37194-88-0</t>
  </si>
  <si>
    <t>Lead ruthenium oxide (PbRuO3)</t>
  </si>
  <si>
    <t>Cobalt, compound with yttrium (5:1)</t>
  </si>
  <si>
    <t>12021-67-9</t>
  </si>
  <si>
    <t>Cobalt hexafluorosilicate(2-)</t>
  </si>
  <si>
    <t>12045-01-1</t>
  </si>
  <si>
    <t>Cobalt boride (Co2B)</t>
  </si>
  <si>
    <t>12052-28-7</t>
  </si>
  <si>
    <t>Cobalt iron oxide (CoFe2O4)</t>
  </si>
  <si>
    <t>12052-42-5</t>
  </si>
  <si>
    <t>Antimony, compound with cobalt (1:1)</t>
  </si>
  <si>
    <t>12052-62-9</t>
  </si>
  <si>
    <t>Cobalt, compound with yttrium (3:1)</t>
  </si>
  <si>
    <t>12052-70-9</t>
  </si>
  <si>
    <t>Cobalt, compound with yttrium (7:2)</t>
  </si>
  <si>
    <t>12052-78-7</t>
  </si>
  <si>
    <t>70776-03-3</t>
  </si>
  <si>
    <t>Naphthalene, chloro derivatives</t>
  </si>
  <si>
    <t>61788-33-8</t>
  </si>
  <si>
    <t>Terphenyl, chlorinated</t>
  </si>
  <si>
    <t>29935-35-1</t>
  </si>
  <si>
    <t>Arsenate(1-), hexafluoro-, lithium</t>
  </si>
  <si>
    <t>32680-29-8</t>
  </si>
  <si>
    <t>Arsenic acid (H3AsO4), ammonium copper(2+) salt (1:1:1)</t>
  </si>
  <si>
    <t>32775-46-5</t>
  </si>
  <si>
    <t>Europium arsenide (EuAs)</t>
  </si>
  <si>
    <t>33382-64-8</t>
  </si>
  <si>
    <t>37226-49-6</t>
  </si>
  <si>
    <t>Arsenic chloride</t>
  </si>
  <si>
    <t>37382-15-3</t>
  </si>
  <si>
    <t>Aluminum gallium arsenide ((Al,Ga)As)</t>
  </si>
  <si>
    <t>39297-24-0</t>
  </si>
  <si>
    <t>Strontium arsenide (Sr3As2)</t>
  </si>
  <si>
    <t>437-15-0</t>
  </si>
  <si>
    <t>Methylium, triphenyl-, hexafluoroarsenate(1-)</t>
  </si>
  <si>
    <t>4519-32-8</t>
  </si>
  <si>
    <t>Diphenyldiarsenic acid</t>
  </si>
  <si>
    <t>52740-16-6</t>
  </si>
  <si>
    <t>Calcium arsenite</t>
  </si>
  <si>
    <t>549-59-7</t>
  </si>
  <si>
    <t>Tris[(8a,9R)-6'-methoxycinchonan-9-ol] bis(arsenate)</t>
  </si>
  <si>
    <t>56320-22-0</t>
  </si>
  <si>
    <t>57900-42-2</t>
  </si>
  <si>
    <t>Sulfonium, triphenyl-, hexafluoroarsenate(1-)</t>
  </si>
  <si>
    <t>Cobalt hydroxide</t>
  </si>
  <si>
    <t>21679-46-9</t>
  </si>
  <si>
    <t>Cobalt, tris(2,4-pentanedionato-O,O')-, (OC-6-11)-</t>
  </si>
  <si>
    <t>23209-26-9</t>
  </si>
  <si>
    <t>Hexa(cyano-c)cobaltate(4-)</t>
  </si>
  <si>
    <t>Cobaltate(2-), [2-[[5-(aminosulfonyl)-2-hydroxyphenyl]azo]-N-(2-ethylhexyl)-3-oxobutanamidato(2-)][4-[[1-[(2-hydroxy-3,5-dinitrophenyl)azo]-2-naphthalenyl]amino]benzenesulfonato(3-)]-, dipotassium</t>
  </si>
  <si>
    <t>68958-90-7</t>
  </si>
  <si>
    <t>Cobalt(2+), bis(1,2-ethanediamine-N,N')-, bis[bis(cyano-C)aurate(1-)]</t>
  </si>
  <si>
    <t>68966-95-0</t>
  </si>
  <si>
    <t>Hydrogen bis[2,4-dihydro-4-[[2-hydroxy-5-mesylphenyl]azo]-5-methyl-2-phenyl-3H-pyrazol-3-onato(2-)]cobaltate(1-)</t>
  </si>
  <si>
    <t>3017-60-5</t>
  </si>
  <si>
    <t>Thiocyanic acid, cobalt(2+) salt</t>
  </si>
  <si>
    <t>30638-08-5</t>
  </si>
  <si>
    <t>Cobaltate(1-), [29H,31H-phthalocyanine-C-sulfonato(3-)-N29,N30,N31,N32]-, hydrogen</t>
  </si>
  <si>
    <t>31586-68-2</t>
  </si>
  <si>
    <t>Cobaltate(1-), bis[1-[(5-chloro-2-hydroxyphenyl)azo]-2-naphthalenolato(2-)]-, hydrogen</t>
  </si>
  <si>
    <t>32517-38-7</t>
  </si>
  <si>
    <t>Hydrogen bis[1-[(2-hydroxy-4-nitrophenyl)azo]naphthalen-2-olato(2-)]cobaltate(1-)</t>
  </si>
  <si>
    <t>3252-99-1</t>
  </si>
  <si>
    <t>Cobalt, bis[(2,3-butanedione dioximato)(1-)-N,N']-, (SP-4-1)-</t>
  </si>
  <si>
    <t>3267-76-3</t>
  </si>
  <si>
    <t>Cobalt succinate</t>
  </si>
  <si>
    <t>3317-67-7</t>
  </si>
  <si>
    <t xml:space="preserve">Fluorotelomers, selected </t>
    <phoneticPr fontId="0" type="noConversion"/>
  </si>
  <si>
    <t>[.mu.-[(Oxydiethylene but-2-enedioato)(2-)]]diphenyldimercury</t>
  </si>
  <si>
    <t>94276-38-7</t>
  </si>
  <si>
    <t>Bis(5-oxo-DL-prolinato-N1,O2)mercury</t>
  </si>
  <si>
    <t>94277-53-9</t>
  </si>
  <si>
    <t>Hydrogen .mu.-hydroxy[.mu.-[orthoborato(3-)-O:O']]diphenyldimercurate(1-)</t>
  </si>
  <si>
    <t>94-43-9</t>
  </si>
  <si>
    <t>Phenylmercury benzoate</t>
  </si>
  <si>
    <t>94481-62-6</t>
  </si>
  <si>
    <t>Bis(5-oxo-L-prolinato-N1,O2)mercury</t>
  </si>
  <si>
    <t>Nickel, [29H,31H-phthalocyanine-C,C,C,C-tetrasulfonyl tetrachloridato(2)-N29,N30,N31,N32]-</t>
  </si>
  <si>
    <t>28984-20-5</t>
  </si>
  <si>
    <t>Nickel, bis[1,2-diphenyl-1,2-ethenedithiolato(2-)-S,S']-, (SP-4-1)-</t>
  </si>
  <si>
    <t>29204-84-0</t>
  </si>
  <si>
    <t>Nickel, bis[2,3-bis(hydroxyimino)-N-phenylbutanamidato-N2,N3]-</t>
  </si>
  <si>
    <t>2095-01-4</t>
  </si>
  <si>
    <t>2095-02-5</t>
  </si>
  <si>
    <t>51085-52-0</t>
  </si>
  <si>
    <t>Copper, compound with lanthanum and nickel (4:1:1)</t>
  </si>
  <si>
    <t>51931-46-5</t>
  </si>
  <si>
    <t>Nickel, bis[3-[(4-chlorophenyl)azo]-2,4(1H,3H)-quinolinedionato]-</t>
  </si>
  <si>
    <t>52022-10-3</t>
  </si>
  <si>
    <t>Nickel [R(R*,R*)]-tartrate</t>
  </si>
  <si>
    <t>52486-98-3</t>
  </si>
  <si>
    <t>Bis[(2-hydroxyethyl)dithiocarbamato-S,S']nickel</t>
  </si>
  <si>
    <t>52486-99-4</t>
  </si>
  <si>
    <t>Bis[bis(2-hydroxyethyl)dithiocarbamato-S,S']nickel</t>
  </si>
  <si>
    <t>52496-91-0</t>
  </si>
  <si>
    <t>Nickel(2+) methacrylate</t>
  </si>
  <si>
    <t>52502-12-2</t>
  </si>
  <si>
    <t>Nickel vanadium oxide (NiV2O6)</t>
  </si>
  <si>
    <t>52610-81-8</t>
  </si>
  <si>
    <t>Bis(diethyldithiocarbamato-S,S')nickel</t>
  </si>
  <si>
    <t>52625-25-9</t>
  </si>
  <si>
    <t>Benzoic acid, 3,5-bis(1,1-dimethylethyl)-4-hydroxy-, nickel(2+) salt (2:1)</t>
  </si>
  <si>
    <t>53199-85-2</t>
  </si>
  <si>
    <t>99749-23-2</t>
  </si>
  <si>
    <t>Cassiterite, cobalt manganese nickel grey</t>
  </si>
  <si>
    <t>15596-83-5</t>
  </si>
  <si>
    <t>Thallium(3+) perchlorate</t>
  </si>
  <si>
    <t>Cobalt molybdenum nickel oxide (CoMo2NiO8)</t>
  </si>
  <si>
    <t>68025-39-8</t>
  </si>
  <si>
    <t>Cobaltate (6-), [[[1,2-ethanediylbis[nitrilobis(methylene)]]tetrakis[phosphonato]](6-)-N,N',O,O'',O'''',O'''''']-,pentaammonium hydrogen, (OC-6-21)-</t>
  </si>
  <si>
    <t>68123-03-5</t>
  </si>
  <si>
    <t>Benzoic acid, 4-amino-, cobalt(2+) salt (2:1)</t>
  </si>
  <si>
    <t>68132-93-4</t>
  </si>
  <si>
    <t>Cobaltate(5-), bis[5-[(4-chloro-6-methoxy-1,3,5-triazin-2-yl)amino]-4-hydroxy-3-[(2-hydroxy-5-nitrophenyl)azo]-2,7-naphthalenedisulfonato(4-)]-, tetrasodium hydrogen</t>
  </si>
  <si>
    <t>Cobalt, compound with samarium (17:2)</t>
  </si>
  <si>
    <t>12069-68-0</t>
  </si>
  <si>
    <t>1,1'-Biphenyl, 2,4,6-tribromo-</t>
  </si>
  <si>
    <t>59080-34-1</t>
  </si>
  <si>
    <t>Cobalt, [29H,31H-phthalocyaninato(2-)-N29,N30,N31,N32]-, (SP-4-1)-</t>
  </si>
  <si>
    <t>34262-88-9</t>
  </si>
  <si>
    <t>1,4-Benzenedicarboxylic acid, cobalt salt</t>
  </si>
  <si>
    <t>34664-47-6</t>
  </si>
  <si>
    <t>1,3-Dibromo-1,1-difluoropropane</t>
  </si>
  <si>
    <t>460-25-3</t>
  </si>
  <si>
    <t>Sodium 4-chloromercuriobenzoate</t>
  </si>
  <si>
    <t>7784-03-4</t>
  </si>
  <si>
    <t>Mercury disilver tetraiodide</t>
  </si>
  <si>
    <t>7789-10-8</t>
  </si>
  <si>
    <t>Mercury dichromate</t>
  </si>
  <si>
    <t>8003-05-2</t>
  </si>
  <si>
    <t>Methyl(pentachlorophenolato)mercury</t>
  </si>
  <si>
    <t>591-89-9</t>
  </si>
  <si>
    <t>Mercuric potassium cyanide</t>
  </si>
  <si>
    <t>(EC) No 1272/2008</t>
  </si>
  <si>
    <t>(EC) No 552/2009 prohibits applications as "metalworking" and "fat
liquoring of leather". Netherlands 2004/1/EC prohibits use as plasticisers in paints, coatings or sealants and as
flame-retardant in rubber, plastics or textiles.</t>
  </si>
  <si>
    <t>Trisodium bis[3-[(4,5-dihydro-3-methyl-5-oxo-1-phenyl-1H-pyrazol-4-yl)azo]-2-hydroxy-5-nitrobenzenesulphonato(3-)]cobaltate(3-)</t>
  </si>
  <si>
    <t>917-69-1</t>
  </si>
  <si>
    <t>Ethane, 1-chloro-1,2-difluoro-</t>
  </si>
  <si>
    <t>Ethane, monochlorodifluoro-</t>
  </si>
  <si>
    <t>Ethane, 1,2-difluoro-1,1,2-trichloro-</t>
  </si>
  <si>
    <t>9,12-Octadecadienoic acid (Z,Z)-, cobalt salt</t>
  </si>
  <si>
    <t>14732-58-2</t>
  </si>
  <si>
    <t>Cobalt(2+) dibromate</t>
  </si>
  <si>
    <t>14931-83-0</t>
  </si>
  <si>
    <t>Nickel(2+), bis(1,2-ethanediamine-N,N')-, salt with dimethylbenzenesulfonic acid (1:2)</t>
  </si>
  <si>
    <t>71243-96-4</t>
  </si>
  <si>
    <t>Plumbane, ethyltrimethyl-</t>
  </si>
  <si>
    <t>1762-27-2</t>
  </si>
  <si>
    <t>Neodymium arsenide (NdAs)</t>
  </si>
  <si>
    <t>12255-36-6</t>
  </si>
  <si>
    <t>Antimony arsenide (Sb3As)</t>
  </si>
  <si>
    <t>12255-39-9</t>
  </si>
  <si>
    <t>Lead, 2-ethylhexanoate naphthenate complexes</t>
  </si>
  <si>
    <t>90431-34-8</t>
  </si>
  <si>
    <t>Lead, 2-ethylhexanoate naphthenate complexes, basic</t>
  </si>
  <si>
    <t>90431-35-9</t>
  </si>
  <si>
    <t>20636-48-0</t>
  </si>
  <si>
    <t>Nonylphenol polyethylene glycol ether</t>
  </si>
  <si>
    <t>26264-02-8</t>
  </si>
  <si>
    <t>14-(Nonylphenoxy)-3,6,9,12-tetraoxatetradecan-1-ol</t>
  </si>
  <si>
    <t>26571-11-9</t>
  </si>
  <si>
    <t>3,6,9,12,15,18,21,24-Octaoxahexacosan-1-ol, 26-(nonylphenoxy)-</t>
  </si>
  <si>
    <t>27176-93-8</t>
  </si>
  <si>
    <t>Ethanol, 2-[2-(nonylphenoxy)ethoxy]-</t>
  </si>
  <si>
    <t>27177-01-1</t>
  </si>
  <si>
    <t>27177-05-5</t>
  </si>
  <si>
    <t>27177-08-8</t>
  </si>
  <si>
    <t>3,6,9,12,15,18,21,24,27-Nonaoxanonacosan-1-ol, 29-(nonylphenoxy)-</t>
  </si>
  <si>
    <t>37205-87-1</t>
  </si>
  <si>
    <t>51938-25-1</t>
  </si>
  <si>
    <t>Poly(oxy-1,2-ethanediyl), .alpha.-(2-nonylphenyl)-.omega.-hydroxy-</t>
  </si>
  <si>
    <t>65455-72-3</t>
  </si>
  <si>
    <t>Decaethylene glycol, isononylphenyl ether</t>
  </si>
  <si>
    <t>7311-27-5</t>
  </si>
  <si>
    <t>Ethanol, 2-[2-[2-[2-(4-nonylphenoxy)ethoxy]ethoxy]ethoxy]-</t>
  </si>
  <si>
    <t>Sulfamic acid, cadmium salt (2:1)</t>
  </si>
  <si>
    <t>14067-62-0</t>
  </si>
  <si>
    <t>Cadmium hydrogen phosphate</t>
  </si>
  <si>
    <t>141-00-4</t>
  </si>
  <si>
    <t>Cadmium succinate</t>
  </si>
  <si>
    <t>14312-00-6</t>
  </si>
  <si>
    <t>Cadmium chromate</t>
  </si>
  <si>
    <t>14402-75-6</t>
  </si>
  <si>
    <t>Cadmate(2-), tetrakis(cyano-C)-, dipotassium, (T-4)-</t>
  </si>
  <si>
    <t>14486-19-2</t>
  </si>
  <si>
    <t>Cobaltate(1-), bis[4-hydroxy-3-[(2-hydroxy-1-naphthalenyl)azo]-N-(3-methoxypropyl)benzenesulfonamidato(2-)]-, sodium</t>
  </si>
  <si>
    <t>71839-74-2</t>
  </si>
  <si>
    <t>Cobalt, compound with neodymium (5:1)</t>
  </si>
  <si>
    <t>12017-67-3</t>
  </si>
  <si>
    <t>Cobalt, compound with praseodymium (5:1)</t>
  </si>
  <si>
    <t>12017-68-4</t>
  </si>
  <si>
    <t>Cobalt, compound with samarium (5:1)</t>
  </si>
  <si>
    <t>Chlorinated or brominated Dibenzo-p-dioxins or Dibenzofurans, all members</t>
  </si>
  <si>
    <t>Used mainly as an intermediate in the manufacture of rubber compounds. It is also used in the production of lubricants</t>
  </si>
  <si>
    <t>Cobaltate(1-), [C-(chlorosulfonyl)-29H,31H-phthalocyanine-C-sulfonato(3-)-N29,N30,N31,N32]-, hydrogen</t>
  </si>
  <si>
    <t>68239-47-4</t>
  </si>
  <si>
    <t>Antimony, compound with nickel (1:1)</t>
  </si>
  <si>
    <t>Acetate, S,S'-bisoctylmercapto-, dibutyltin</t>
  </si>
  <si>
    <t>32011-19-1</t>
  </si>
  <si>
    <t>Tin, dibutylbis(methyl 3-mercaptopropanoato-O,S)-</t>
  </si>
  <si>
    <t>33466-31-8</t>
  </si>
  <si>
    <t>5,7,12-Trioxa-6-stannatetracosa-2,9-dienoic acid, 6,6-dibutyl-4,8,11-trioxo-, dodecyl ester, (Z,Z)-</t>
  </si>
  <si>
    <t>33568-99-9</t>
  </si>
  <si>
    <t>Dioctyltin bis(isooctyl maleate)</t>
  </si>
  <si>
    <t>3542-36-7</t>
  </si>
  <si>
    <t>Dioctyltin dichloride</t>
  </si>
  <si>
    <t>54581-65-6</t>
  </si>
  <si>
    <t>Dibutylbis(ethyl 3-oxobutyrato-O1',O3)tin</t>
  </si>
  <si>
    <t>5847-55-2</t>
  </si>
  <si>
    <t>Dibutyltin distearate</t>
  </si>
  <si>
    <t>61947-30-6</t>
  </si>
  <si>
    <t>66779-19-9</t>
  </si>
  <si>
    <t>1-Chloro-1,1,2,2-tetrafluoroethane (HCFC-124a)</t>
  </si>
  <si>
    <t>Ethane, 1,1,2-trichloro-2-fluoro-</t>
  </si>
  <si>
    <t>1,2-Dichloro-1-fluoroethane</t>
  </si>
  <si>
    <t>1,2-Dichloro-1,2-difluoroethane</t>
  </si>
  <si>
    <t>Chlorofluoromethane</t>
  </si>
  <si>
    <t>Dichlorofluoromethane</t>
  </si>
  <si>
    <t>Chlorodifluoromethane</t>
  </si>
  <si>
    <t>1-Chloro-1,1-difluoroethane</t>
  </si>
  <si>
    <t>Ethane, 1,1,2-trichloro-1-fluoro-</t>
  </si>
  <si>
    <t xml:space="preserve">All uses are "D" unless a C10 to C13 substance is present.  Check with suppllier to assure that no P substances (C10 to C13, see SCCP above) are included.  If they are present the substance is classified P! </t>
  </si>
  <si>
    <t>Asbestos, Tremolite</t>
  </si>
  <si>
    <t>Chrysotile</t>
  </si>
  <si>
    <t>Crocidolite</t>
  </si>
  <si>
    <t>4-Nitrobiphenyl (4-Nitrodiphenyl)</t>
  </si>
  <si>
    <t>Arsenic acid, trisodium salt</t>
  </si>
  <si>
    <t>13464-44-3</t>
  </si>
  <si>
    <t>13464-68-1</t>
  </si>
  <si>
    <t>Arsenic acid (H3AsO4), strontium salt (2:3)</t>
  </si>
  <si>
    <t>13477-04-8</t>
  </si>
  <si>
    <t>Arsenic acid (H3AsO4), barium salt (2:3)</t>
  </si>
  <si>
    <t>13478-14-3</t>
  </si>
  <si>
    <t>Arsenic acid (H3AsO4), trilithium salt</t>
  </si>
  <si>
    <t>13510-44-6</t>
  </si>
  <si>
    <t>Arsenic acid (H3AsO4), trisilver(1+) salt</t>
  </si>
  <si>
    <t>13702-38-0</t>
  </si>
  <si>
    <t>Arsenic acid (H3AsO4), bismuth salt (1:1)</t>
  </si>
  <si>
    <t>139-93-5</t>
  </si>
  <si>
    <t>1306-19-0</t>
  </si>
  <si>
    <t>Cadmium oxide</t>
  </si>
  <si>
    <t>1306-23-6</t>
  </si>
  <si>
    <t>Cadmium sulfide</t>
  </si>
  <si>
    <t>1306-24-7</t>
  </si>
  <si>
    <t>Cadmium selenide (CdSe)</t>
  </si>
  <si>
    <t>1306-25-8</t>
  </si>
  <si>
    <t>Cadmium telluride (CdTe)</t>
  </si>
  <si>
    <t>13464-92-1</t>
  </si>
  <si>
    <t>Cadmium bromide, tetrahydrate</t>
  </si>
  <si>
    <t>13477-17-3</t>
  </si>
  <si>
    <t>Phosphoric acid, cadmium salt (2:3)</t>
  </si>
  <si>
    <t>13477-19-5</t>
  </si>
  <si>
    <t>Silicic acid (H2SiO3), cadmium salt (1:1)</t>
  </si>
  <si>
    <t>13477-23-1</t>
  </si>
  <si>
    <t>Cadmium sulphite</t>
  </si>
  <si>
    <t>13701-66-1</t>
  </si>
  <si>
    <t>Diboron tricadmium hexaoxide</t>
  </si>
  <si>
    <t>Tetrasodium [bis[[[4-[[2-(sulphooxy)ethyl]sulphonyl]phenyl]amino]sulphonyl]-29H,31H-phthalocyaninedisulphonato(6)-N29,N30,N31,N32]nickelate(4-)</t>
  </si>
  <si>
    <t>97404-21-2</t>
  </si>
  <si>
    <t>[[N,N',N''-[29H,31H-Phthalocyaninetriyltris(sulphonylimino-3,1-phenylene)]tris[3-oxobutyramidato]](2-)-N29,N30,N31,N32]nickel</t>
  </si>
  <si>
    <t>97404-22-3</t>
  </si>
  <si>
    <t>Nickelate(1-), [N,N-bis(carboxymethyl)glycinato(3-)-N,O,O',O'']-, hydrogen, (T-4)-</t>
  </si>
  <si>
    <t>Castor oil, dehydrated, polymer with rosin, calcium lead zinc salt</t>
  </si>
  <si>
    <t>68610-17-3</t>
  </si>
  <si>
    <t>Plumbane, ethyl methyl derivitives</t>
  </si>
  <si>
    <t>68901-11-1</t>
  </si>
  <si>
    <t>2,4-Cyclohexadien-1-one, 3,5,6-trihydroxy-4,6-bis(3-methyl-2-butenyl)-2-(3-methyl-2-oxobutyl)-, lead salt, (R)-</t>
  </si>
  <si>
    <t>68901-12-2</t>
  </si>
  <si>
    <t>.alpha.-D-Glucopyranose, 1-(dihydrogen phosphate), lead salt</t>
  </si>
  <si>
    <t>68989-89-9</t>
  </si>
  <si>
    <t>Gilsonite, polymer with linseed oil, lead salt</t>
  </si>
  <si>
    <t>68990-75-0</t>
  </si>
  <si>
    <t>71889-20-8</t>
  </si>
  <si>
    <t>Nickel, [N-(4-chlorophenyl)-2-[3-[[[1-(4-chlorophenyl)-4,5-dihydro-3-methyl-5-oxo-1H-pyrazol-4-yl]methylene]hydrazino]-1H-isoindol-1-ylidene]-2-cyanoacetamidato(2-)]-</t>
  </si>
  <si>
    <t>71889-22-0</t>
  </si>
  <si>
    <t>Nickel, [.mu.-(piperazine-N1:N4)]bis[3-[1-[(4,5,6,7-tetrachloro-1-oxo-1H-isoindol-3-yl)hydrazono]ethyl]-2,4(1H,3H)-quinolinedionato(2-)]di-</t>
  </si>
  <si>
    <t>71957-07-8</t>
  </si>
  <si>
    <t>Bis(D-gluconato-O1,O2)nickel</t>
  </si>
  <si>
    <t>72139-08-3</t>
  </si>
  <si>
    <t>Nickelate(8-), bis[3-[(2-amino-8-hydroxy-6-sulfo-1-naphthalenyl)azo]-2-hydroxy-5-sulfobenzoato(5-)]-, hexasodium dihydrogen</t>
  </si>
  <si>
    <t>72152-45-5</t>
  </si>
  <si>
    <t>Nickel, [29H,31H-phthalocyaninato(2-)-N29,N30,N31,N32]-, chlorosulfonyl derivitives, reaction products with 2-[(4-aminophenyl)sulfonyl]ethyl hydrogen sulfate monosodium salt, potassium sodium salts, compounds with pyridine</t>
  </si>
  <si>
    <t>93762-59-5</t>
  </si>
  <si>
    <t>Nickel, C5-23-branched carboxylate C4-10 fatty acids complexes</t>
  </si>
  <si>
    <t>93891-86-2</t>
  </si>
  <si>
    <t>Lithium [2-[[5-(aminosulphonyl)-2-hydroxyphenyl]azo]-3-oxo-N-phenylbutylamidato(2-)][3-[[1-(benzothiazol-2-yl)-2-oxopropyl]azo]-4-hydroxybenzenesulphonamidato(2-)]cobaltate(1-)</t>
  </si>
  <si>
    <t>Tetrachlorotetrafluoropropane</t>
  </si>
  <si>
    <t>29255-31-0</t>
  </si>
  <si>
    <t>Reg. (EC) No 552/2009
Definition of asbestos fiber for counting purpose by OSHA in 1992； Particle with a length &gt;5 μm, a diameter of &lt;3µm and aspect ratio(length：width)&gt;3：1</t>
  </si>
  <si>
    <t>Reg. (EC) No 1005/2009; Montreal Protocol; US EPA Class 1 ODS</t>
  </si>
  <si>
    <t>Reg. (EC) No 1005/2009; Montreal Protocol; US EPA Class 2 ODS</t>
  </si>
  <si>
    <t>Reg. (EEC) No 594/91</t>
  </si>
  <si>
    <t>Reg. (EC) No 1272/2008</t>
  </si>
  <si>
    <t>Reg. (EC) No 1272/2008, carcinogen class 2
Reg. (EC) No 552/2009</t>
  </si>
  <si>
    <t>Reg. (EC) No 1272/2008
Reg. (EC) No 552/2009</t>
  </si>
  <si>
    <t>Reg. (EC) No 1272/2008, toxic and dangerous for the environment</t>
  </si>
  <si>
    <t>Ethene, 2-bromo-1,1-difluoro-</t>
  </si>
  <si>
    <t>2-Bromo-1,1,1-trifluoroethane</t>
  </si>
  <si>
    <t>1,2-Dibromo-1,1-difluoroethane</t>
  </si>
  <si>
    <t>1-Bromo-2-fluoroethane</t>
  </si>
  <si>
    <t>3,6,9,12,15,18,21-Heptaoxatricosan-1-ol, 23-(nonylphenoxy)-</t>
  </si>
  <si>
    <t>1303-22-6</t>
  </si>
  <si>
    <t>Tributyltin methoxide</t>
  </si>
  <si>
    <t>131-18-0</t>
  </si>
  <si>
    <t xml:space="preserve">Chrysene    </t>
  </si>
  <si>
    <t>Arsenic sulfide (As2S4)</t>
  </si>
  <si>
    <t>12417-99-1</t>
  </si>
  <si>
    <t>Arsenargentite (Ag3As)</t>
  </si>
  <si>
    <t>12612-21-4</t>
  </si>
  <si>
    <t>Arsenic sulfide</t>
  </si>
  <si>
    <t>12774-48-0</t>
  </si>
  <si>
    <t>Copper arsenate hydroxide (Cu2(AsO4)(OH))</t>
  </si>
  <si>
    <t>Gallium arsenide</t>
  </si>
  <si>
    <t>1303-11-3</t>
  </si>
  <si>
    <t>Indium arsenide (InAs)</t>
  </si>
  <si>
    <t>1303-28-2</t>
  </si>
  <si>
    <t>Arsenic pentoxide</t>
  </si>
  <si>
    <t>Mercurous azide</t>
  </si>
  <si>
    <t>4386-35-0</t>
  </si>
  <si>
    <t>Meralein sodium</t>
  </si>
  <si>
    <t>486-67-9</t>
  </si>
  <si>
    <t>Silicic acid (H2SiO3), lead(2+) salt (1:1)</t>
  </si>
  <si>
    <t>10099-79-3</t>
  </si>
  <si>
    <t>Lead vanadate</t>
  </si>
  <si>
    <t>101012-92-4</t>
  </si>
  <si>
    <t>Lead, isodecanoate naphthenate complexes, basic</t>
  </si>
  <si>
    <t>101013-06-3</t>
  </si>
  <si>
    <t>Lead, isooctanoate neodecanoate complexes</t>
  </si>
  <si>
    <t>10101-63-0</t>
  </si>
  <si>
    <t>Lead iodide</t>
  </si>
  <si>
    <t>10190-55-3</t>
  </si>
  <si>
    <t>Lead molybdate</t>
  </si>
  <si>
    <t>102110-36-1</t>
  </si>
  <si>
    <t>2-Benzothiazolesulphenamide, N, N-dicyclohexyl-</t>
    <phoneticPr fontId="0" type="noConversion"/>
  </si>
  <si>
    <t>Hexanedioic acid, bis(2-ethylhexyl) ester</t>
    <phoneticPr fontId="0" type="noConversion"/>
  </si>
  <si>
    <t>Residual monomers in epoxy resins</t>
  </si>
  <si>
    <t>Refrigerant</t>
  </si>
  <si>
    <t>Trisodium bis[3-[(5-amino-3-methyl-1-phenyl-1H-pyrazol-4-yl)azo]-5-chloro-4-hydroxy-N-[2-(sulphooxy)ethyl]benzenesulphonamidato(3-)]cobaltate(3-)</t>
  </si>
  <si>
    <t>83804-07-3</t>
  </si>
  <si>
    <t>102110-30-5</t>
  </si>
  <si>
    <t>Cadmium oxide (CdO), solid solution with magnesium oxide, tungsten oxide (WO3) and zinc oxide</t>
  </si>
  <si>
    <t>10325-94-7</t>
  </si>
  <si>
    <t>11112-63-3</t>
  </si>
  <si>
    <t xml:space="preserve">Panels, Absorbers </t>
  </si>
  <si>
    <t>Boric acid/Orthoboric acid</t>
  </si>
  <si>
    <t>Disodium Tetraborate, pentahydrate</t>
  </si>
  <si>
    <t>Tetraboron Disodium heptaoxide, hydrate</t>
  </si>
  <si>
    <t>12267-73-1</t>
  </si>
  <si>
    <t>1303-96-4</t>
  </si>
  <si>
    <t>spring steel wire, ditch molding</t>
  </si>
  <si>
    <t>11113-50-1
10043-35-3</t>
  </si>
  <si>
    <t>Antimonytrioxide  (Diantimonytrioxide)</t>
  </si>
  <si>
    <t>1309-64-4</t>
  </si>
  <si>
    <t>Asbestos</t>
  </si>
  <si>
    <t>EU Index Number 050-006-00-2</t>
  </si>
  <si>
    <t>EU Index Number 050-010-00-4</t>
  </si>
  <si>
    <t>EU Index Number 050-005-00-7</t>
  </si>
  <si>
    <t>EU Index Number 050-013-00-0</t>
  </si>
  <si>
    <t>EU Index Number 050-009-00-9</t>
  </si>
  <si>
    <t>EU Index Number 050-011-00-X</t>
  </si>
  <si>
    <t>EU Index Number 050-007-00-8</t>
  </si>
  <si>
    <t>8048-07-5</t>
  </si>
  <si>
    <t>Solvent and other dispersive applications.  Also includes manufacturing process uses resulting in impurities associated with leather, foams, paints, rubbers, and adhesives applications.</t>
  </si>
  <si>
    <t>Flame retardants in plastics and textiles.</t>
  </si>
  <si>
    <t>Substance</t>
  </si>
  <si>
    <t xml:space="preserve">  Production of polyacrylamide (residual monomer)</t>
  </si>
  <si>
    <t>Production  of plastics,
resins and rubbers eg. ABS (residual monomer)</t>
  </si>
  <si>
    <t>Classi-fication</t>
  </si>
  <si>
    <t>P</t>
  </si>
  <si>
    <t>Lactatophenylmercury</t>
  </si>
  <si>
    <t>12344-40-0</t>
  </si>
  <si>
    <t>Mercury silver iodide</t>
  </si>
  <si>
    <t>123-88-6</t>
  </si>
  <si>
    <t>Phosphonic acid, lead(2+) salt (1:1)</t>
  </si>
  <si>
    <t>13453-66-2</t>
  </si>
  <si>
    <t>Lead pyrophosphate</t>
  </si>
  <si>
    <t>13478-50-7</t>
  </si>
  <si>
    <t>Lead thiosulfate</t>
  </si>
  <si>
    <t>13510-89-9</t>
  </si>
  <si>
    <t>Lead antimonate</t>
  </si>
  <si>
    <t>13566-17-1</t>
  </si>
  <si>
    <t>13637-76-8</t>
  </si>
  <si>
    <t>Lead perchlorate</t>
  </si>
  <si>
    <t>13698-55-0</t>
  </si>
  <si>
    <t>1,3,5-Triazine-2,4,6(1H,3H,5H)-trione, lead salt</t>
  </si>
  <si>
    <t>546-67-8</t>
  </si>
  <si>
    <t>3,3'-Dimethylbenzidine dihydrochloride</t>
  </si>
  <si>
    <t>N-Phenyl-2-naphthylamine</t>
  </si>
  <si>
    <t>Tetrabromobisphenol A   (TBBPA)</t>
  </si>
  <si>
    <t>Cyclododecane, hexabromo-     (HBCD)</t>
  </si>
  <si>
    <t>79-94-7</t>
  </si>
  <si>
    <t>25637-99-4</t>
  </si>
  <si>
    <t xml:space="preserve">Dichloromethane </t>
  </si>
  <si>
    <t xml:space="preserve">Trichloroethylene </t>
  </si>
  <si>
    <t>79-01-6</t>
  </si>
  <si>
    <t>75-09-2</t>
  </si>
  <si>
    <t>56-23-5</t>
  </si>
  <si>
    <t>630-20-6</t>
  </si>
  <si>
    <t>79-00-5</t>
  </si>
  <si>
    <t>2-Methoxyethanol</t>
  </si>
  <si>
    <t>2-Methoxyethyl acetate</t>
  </si>
  <si>
    <t>N-Nitrosodi-n-propyl amine</t>
  </si>
  <si>
    <t>N-Nitroso ethyl phenyl amine</t>
  </si>
  <si>
    <t>N-Nitroso methyl ethyl amine</t>
  </si>
  <si>
    <t>N-Nitroso methyl phenyl amine</t>
  </si>
  <si>
    <t>N-Nitrosopiperidine</t>
  </si>
  <si>
    <t>N-Nitroso pyrrolidine</t>
  </si>
  <si>
    <t>Glycine, N,N'-1,2-ethanediylbis[N-(carboxymethyl)-, lead(2+) sodiumsalt (1:1:2)</t>
  </si>
  <si>
    <t>23621-79-6</t>
  </si>
  <si>
    <t>Hexanoic acid, 3,5,5-trimethyl-, lead salt</t>
  </si>
  <si>
    <t>2388-00-3</t>
  </si>
  <si>
    <t>Diplumbane, hexaethyl-</t>
  </si>
  <si>
    <t>24824-71-3</t>
  </si>
  <si>
    <t>Phosphonic acid, lead(2+) salt</t>
  </si>
  <si>
    <t>25510-11-6</t>
  </si>
  <si>
    <t>Carbonic acid, lead(2+) salt</t>
  </si>
  <si>
    <t>25659-31-8</t>
  </si>
  <si>
    <t>Phosphonic acid, [[3,5-bis(1,1-dimethylethyl)-4-hydroxyphenyl]methyl]-, monoethyl ester, nickel(2+) salt (2:1)</t>
  </si>
  <si>
    <t>31748-25-1</t>
  </si>
  <si>
    <t>Silicic acid (H2SiO3), nickel(2+) salt (4:3)</t>
  </si>
  <si>
    <t>3264-82-2</t>
  </si>
  <si>
    <t>Nickel, bis(2,4-pentanedionato-O,O')-, (SP-4-1)-</t>
  </si>
  <si>
    <t>3333-67-3</t>
  </si>
  <si>
    <t>Nickel carbonate</t>
  </si>
  <si>
    <t>33882-09-6</t>
  </si>
  <si>
    <t>[[2,2'-Thiobis[3-octylphenolato]](2-)-O,O',S]nickel</t>
  </si>
  <si>
    <t>34109-80-3</t>
  </si>
  <si>
    <t>Titanate(2-), hexafluoro-, nickel(2+), (1:1), (OC-6-11)-</t>
  </si>
  <si>
    <t>34831-03-3</t>
  </si>
  <si>
    <t>56773-42-3</t>
  </si>
  <si>
    <t>Fluoropolymers are used to make automotive components, including fuel hoses, gaskets, wire insulations, bearings. PFOA is used as a polymerization aid and it is not expected to be present at greater than trace levels in the components made from fluoropolymers</t>
  </si>
  <si>
    <t>Kyoto Protocol</t>
  </si>
  <si>
    <t>ACGIH Worldwide - Documentation of the TLVs and BEIs with other Worldwide Occupational Exposure Values; 2003.</t>
  </si>
  <si>
    <t>EU risk assessment</t>
  </si>
  <si>
    <t>Plasticizer</t>
  </si>
  <si>
    <t>36355-01-8</t>
  </si>
  <si>
    <t>Hexabromobiphenyl</t>
  </si>
  <si>
    <t>Antimony, compound with nickel (1:3)</t>
  </si>
  <si>
    <t>12612-55-4</t>
  </si>
  <si>
    <t>Nickel carbonyl</t>
  </si>
  <si>
    <t>12619-90-8</t>
  </si>
  <si>
    <t>Nickel boride</t>
  </si>
  <si>
    <t>12653-76-8</t>
  </si>
  <si>
    <t>12673-58-4</t>
  </si>
  <si>
    <t>Molybdenum nickel oxide</t>
  </si>
  <si>
    <t>12688-64-1</t>
  </si>
  <si>
    <t>Bismuth, compound with nickel (1:1)</t>
  </si>
  <si>
    <t>12710-36-0</t>
  </si>
  <si>
    <t>Nickel carbide</t>
  </si>
  <si>
    <t>1271-28-9</t>
  </si>
  <si>
    <t>Nickelocene</t>
  </si>
  <si>
    <t>12794-26-2</t>
  </si>
  <si>
    <t>Bis(1-nitroso-2-naphtholato)nickel</t>
  </si>
  <si>
    <t>1295-35-8</t>
  </si>
  <si>
    <t>Bis(1,5-cyclooctadiene)nickel</t>
  </si>
  <si>
    <t>13001-15-5</t>
  </si>
  <si>
    <t>Nickel(2+) oleate</t>
  </si>
  <si>
    <t>14049-79-7</t>
  </si>
  <si>
    <t>Cobaltate(3-), hexakis(cyano-C)-, zinc (2:3), (OC-6-11)-</t>
  </si>
  <si>
    <t>14123-08-1</t>
  </si>
  <si>
    <t>Cobaltate(3-), hexakis(cyano-C)-, cobalt(2+) (2:3), (OC-6-11)-</t>
  </si>
  <si>
    <t>14126-32-0</t>
  </si>
  <si>
    <t>Cobalt, dibromobis(triphenylphosphine)-, (T-4)-</t>
  </si>
  <si>
    <t>Aromatic amines, selected</t>
  </si>
  <si>
    <t>o-Toluidine generating substances, selected</t>
  </si>
  <si>
    <t>1,2-Di-o-tolylguanidine, DOTG</t>
  </si>
  <si>
    <t>97-39-2</t>
  </si>
  <si>
    <t>Cobaltate(3-), bis[4-[[2-[(2-hydroxy-5-nitrophenyl)azo]-1,3-dioxobutyl]amino]-5-methoxy-2-methylbenzenesulfonato(3-)]-, trihydrogen</t>
  </si>
  <si>
    <t>63287-28-5</t>
  </si>
  <si>
    <t>12137-74-5</t>
  </si>
  <si>
    <t>Lead disulphide</t>
  </si>
  <si>
    <t>12141-20-7</t>
  </si>
  <si>
    <t>Cobalt, bis[3-(1H-benzimidazol-2-ylamino)-1H-isoindol-1-onato]-, (T-4)-</t>
  </si>
  <si>
    <t>63588-34-1</t>
  </si>
  <si>
    <t>Cobaltate(4-), [[[nitrilotris(methylene)]tris[phosphonato]](6-)-N,OP,OP',OP'']-, tetrapotassium, (T-4)-</t>
  </si>
  <si>
    <t>63597-33-1</t>
  </si>
  <si>
    <t>Cobaltate(3-), [N,N-bis(phosphonomethyl)glycinato(5-)]-, tripotassium, (T-4)-</t>
  </si>
  <si>
    <t>63640-17-5</t>
  </si>
  <si>
    <t>Potassium [N,N-bis(carboxymethyl)glycinato(3-)-N,O,O',O'']cobaltate(1-)</t>
  </si>
  <si>
    <t>63971-70-0</t>
  </si>
  <si>
    <t>68568-52-5</t>
  </si>
  <si>
    <t>Cobaltate(1-), bis[3-[(4,5-dihydro-3-methyl-5-oxo-1-phenyl-1H-pyrazol-4-yl)azo]-4-hydroxybenzenesulfonamidato(2-)]-, hydrogen</t>
  </si>
  <si>
    <t>68647-47-2</t>
  </si>
  <si>
    <t>Molybdate (Mo7O246-), cobalt(3+) (2:1)</t>
  </si>
  <si>
    <t>68928-31-4</t>
  </si>
  <si>
    <t>Lead diphosphinate</t>
  </si>
  <si>
    <t>1067-14-7</t>
  </si>
  <si>
    <t>Plumbane, chlorotriethyl-</t>
  </si>
  <si>
    <t>1068-61-7</t>
  </si>
  <si>
    <t>30947-30-9</t>
  </si>
  <si>
    <t>Cobaltate(5-), bis[5-[(4,6-dichloro-1,3,5-triazin-2-yl)amino]-4-hydroxy-3-[(2-h ydroxy-5-nitrophenyl)azo]-2,7-naphthalenedisulfonato(4-)]-, pentasodium</t>
  </si>
  <si>
    <t>10534-86-8</t>
  </si>
  <si>
    <t>Cobalt(3+), hexaammine-, (OC-6-11)-, trinitrate</t>
  </si>
  <si>
    <t>83711-46-0</t>
  </si>
  <si>
    <t>PVC plasticizer.  No EU or US production</t>
  </si>
  <si>
    <t>10039-33-5</t>
  </si>
  <si>
    <t>Triethyl arsenate</t>
  </si>
  <si>
    <t>15606-95-8</t>
  </si>
  <si>
    <t>Tris(1,3-dichloro-2-propyl)phosphate</t>
  </si>
  <si>
    <t>13674-87-8</t>
  </si>
  <si>
    <t xml:space="preserve">US California Prop 65 notify/labelling will be required, but not eliminated at this time http://oehha.ca.gov/prop65/background/p65plain.html, 
</t>
  </si>
  <si>
    <t>1,2,3-Trichloropentafluoropropane</t>
  </si>
  <si>
    <t>76-17-5</t>
  </si>
  <si>
    <t>12414-94-7</t>
  </si>
  <si>
    <t>Arsenopyrite, cobaltoan</t>
  </si>
  <si>
    <t>Chromic acid, calcium salt, (Calcium dichromate)</t>
  </si>
  <si>
    <t>14307-33-6</t>
  </si>
  <si>
    <t>Threshold 0.01%, 0.05% unless present in metals &amp; alloys</t>
    <phoneticPr fontId="2"/>
  </si>
  <si>
    <t>Cobalt chromite blue green spinel</t>
  </si>
  <si>
    <t>68187-50-8</t>
  </si>
  <si>
    <t>Cobalt magnesium red blue borate</t>
  </si>
  <si>
    <t>68608-93-5</t>
  </si>
  <si>
    <t>Zinc chrome cobalt aluminate blue spinel</t>
  </si>
  <si>
    <t>74665-01-3</t>
  </si>
  <si>
    <t>Dibutyltinbis(2-ethylhexyl mercaptoacetate)</t>
  </si>
  <si>
    <t>Dibutylbis(octyl maleate)tin</t>
  </si>
  <si>
    <t>Diisooctyl 4,4'-((dibutylstannylene)bis(oxy))bis(4-oxoisocrotonate)</t>
  </si>
  <si>
    <t>Dibutylbis((1-oxoneodecyl)oxy)stannane</t>
  </si>
  <si>
    <t>Dibutylbis(myristoyloxy)stannane</t>
  </si>
  <si>
    <t>Dibutylthioxostannane</t>
  </si>
  <si>
    <t>Dibutylbis[(1-oxoisooctadecyl)oxy]stannane</t>
  </si>
  <si>
    <t>Silicic acid (H4SiO4), tetraethyl ester, reaction products with bis(acetyloxy)dibutylstannane</t>
  </si>
  <si>
    <t>93925-42-9</t>
  </si>
  <si>
    <t>10584-98-2</t>
  </si>
  <si>
    <t>17036-31-6</t>
  </si>
  <si>
    <t>25168-21-2</t>
  </si>
  <si>
    <t>25168-22-3</t>
  </si>
  <si>
    <t>28660-67-5</t>
  </si>
  <si>
    <t>4253-22-9</t>
  </si>
  <si>
    <t>59963-28-9</t>
  </si>
  <si>
    <t>Lead sulfochromate yellow(C.I. Pigment Yellow 34)</t>
  </si>
  <si>
    <t>Dioctylbis(stearoyloxy)stannane</t>
  </si>
  <si>
    <t>22205-26-1</t>
  </si>
  <si>
    <t>Dioctyltin dilaurate</t>
  </si>
  <si>
    <t>3648-18-8</t>
  </si>
  <si>
    <t>Dioctylbis(pentane-2,4-dionato-O,O')tin</t>
  </si>
  <si>
    <t>54068-28-9</t>
  </si>
  <si>
    <t>Dioctyltindineodecanoate</t>
  </si>
  <si>
    <t>68299-15-0</t>
  </si>
  <si>
    <t>Silicic acid (H4SiO4), tetraethyl ester, reaction products with bis(acetyloxy)dioctylstannane</t>
  </si>
  <si>
    <t xml:space="preserve"> Nickel selenide</t>
  </si>
  <si>
    <t xml:space="preserve">Lead selenide (PbSe) </t>
  </si>
  <si>
    <t xml:space="preserve">Cadmium selenide sulfide (Cd(Se,S)) </t>
  </si>
  <si>
    <t>C.I. Pigment Orange 20 (Cadmium sulfoselenide orange)</t>
  </si>
  <si>
    <t>C.I. Pigment Red 108 Cadmium sulfoselenide red</t>
  </si>
  <si>
    <t>Lead uranate pigment（９CI）</t>
  </si>
  <si>
    <t>2-chloro-1,3-difluoropropane</t>
  </si>
  <si>
    <t>102738-79-4</t>
  </si>
  <si>
    <t>1,1-Dichloro-1,2,3,3,3-pentafluoropropane</t>
  </si>
  <si>
    <t>111512-56-2</t>
  </si>
  <si>
    <t>Tetrachlorodifluoropropane</t>
  </si>
  <si>
    <t>127564-82-3</t>
  </si>
  <si>
    <t>Trichlorodifluoropropane</t>
  </si>
  <si>
    <t>127564-90-3</t>
  </si>
  <si>
    <t>Trichlorotetrafluoropropane</t>
  </si>
  <si>
    <t>127564-91-4</t>
  </si>
  <si>
    <t>2,2-Dichloro-1,1,1,3,3-pentafluoropropane</t>
  </si>
  <si>
    <t>128903-21-9</t>
  </si>
  <si>
    <t>Chlorotrifluoroethane</t>
  </si>
  <si>
    <t>1330-45-6</t>
  </si>
  <si>
    <t>Tetrachlorofluoropropane</t>
  </si>
  <si>
    <t>134190-49-1</t>
  </si>
  <si>
    <t>Trichlorofluoropropane</t>
  </si>
  <si>
    <t>134190-51-5</t>
  </si>
  <si>
    <t>134237-32-4</t>
  </si>
  <si>
    <t>134237-34-6</t>
  </si>
  <si>
    <t>Hexachlorofluoropropane</t>
  </si>
  <si>
    <t>134237-35-7</t>
  </si>
  <si>
    <t>134237-36-8</t>
  </si>
  <si>
    <t>Tetrachlorotrifluoropropane</t>
  </si>
  <si>
    <t>134237-37-9</t>
  </si>
  <si>
    <t>134237-38-0</t>
  </si>
  <si>
    <t>134237-39-1</t>
  </si>
  <si>
    <t>Trichlorotrifluoropropane</t>
  </si>
  <si>
    <t>134237-40-4</t>
  </si>
  <si>
    <t>Chloropentafluoropropane</t>
  </si>
  <si>
    <t>134237-41-5</t>
  </si>
  <si>
    <t>134237-42-6</t>
  </si>
  <si>
    <t>134237-43-7</t>
  </si>
  <si>
    <t>Chlorotrifluoropropane</t>
  </si>
  <si>
    <t>134237-44-8</t>
  </si>
  <si>
    <t>Dichlorofluoropropane</t>
  </si>
  <si>
    <t>134237-45-9</t>
  </si>
  <si>
    <t>1,1-Dichloro-1,2,2,3,3-pentafluoropropane</t>
  </si>
  <si>
    <t>13474-88-9</t>
  </si>
  <si>
    <t>1,3-Dichloro-1,1,2,3,3-pentafluoropropane</t>
  </si>
  <si>
    <t>136013-79-1</t>
  </si>
  <si>
    <t>1,1-Dichloro-1,2-difluoroethane</t>
  </si>
  <si>
    <t>1842-05-3</t>
  </si>
  <si>
    <t>Dichlorofluoroethane</t>
  </si>
  <si>
    <t>25167-88-8</t>
  </si>
  <si>
    <t>Dichlorodifluoroethane</t>
  </si>
  <si>
    <t>25915-78-0</t>
  </si>
  <si>
    <t>29470-94-8</t>
  </si>
  <si>
    <t>29470-95-9</t>
  </si>
  <si>
    <t>2,3-Dichloro-1,1,1-trifluoropropane</t>
  </si>
  <si>
    <t>338-75-0</t>
  </si>
  <si>
    <t>Trichlorodifluoroethane</t>
  </si>
  <si>
    <t>41834-16-6</t>
  </si>
  <si>
    <t>2-chloro-2-fluoropropane</t>
  </si>
  <si>
    <t>420-44-0</t>
  </si>
  <si>
    <t>1,2-Dichloro-1,1,2,3,3-pentafluoropropane</t>
  </si>
  <si>
    <t>422-44-6</t>
  </si>
  <si>
    <t>2,3-Dichloro-1,1,1,2,3-pentafluoropropane</t>
  </si>
  <si>
    <t>422-48-0</t>
  </si>
  <si>
    <t>1,1-Dichloro-2,2,3,3,3-pentafluoropropane</t>
  </si>
  <si>
    <t>422-56-0</t>
  </si>
  <si>
    <t>1,2-Dichloro-1,1,3,3,3-pentafluoropropane</t>
  </si>
  <si>
    <t>431-86-7</t>
  </si>
  <si>
    <t>3-Chloro-1,1,1-trifluoropropane</t>
  </si>
  <si>
    <t>460-35-5</t>
  </si>
  <si>
    <t>3,3-Dichloro-1,1,1-trifluoropropane</t>
  </si>
  <si>
    <t>460-69-5</t>
  </si>
  <si>
    <t>1-chloro-1,1,3,3,3-pentafluoropropane</t>
  </si>
  <si>
    <t>460-92-4</t>
  </si>
  <si>
    <t>1,3-Dichloro-1,1,2,2,3-pentafluoropropane</t>
  </si>
  <si>
    <t>507-55-1</t>
  </si>
  <si>
    <t>61623-04-9</t>
  </si>
  <si>
    <t>3-Chloro-1,1,2,2-tetrafluoropropane</t>
  </si>
  <si>
    <t>679-85-6</t>
  </si>
  <si>
    <t>1,1,1-Trichloro-3,3,3-trifluoropropane</t>
  </si>
  <si>
    <t>7125-83-9</t>
  </si>
  <si>
    <t>1,1-Dichloro-1,2,2-trifluoropropane</t>
  </si>
  <si>
    <t>7125-99-7</t>
  </si>
  <si>
    <t>1,1-Dichloro-1-fluoropropane</t>
  </si>
  <si>
    <t>7799-56-6</t>
  </si>
  <si>
    <t>1,1,3-trichloro-1-fluoropropane</t>
  </si>
  <si>
    <t>818-99-5</t>
  </si>
  <si>
    <t>Sodium-selenite</t>
  </si>
  <si>
    <t>10102-18-8</t>
  </si>
  <si>
    <t>Selenium oxide</t>
  </si>
  <si>
    <t>12640-89-0</t>
  </si>
  <si>
    <t>Bis(ethylselenyl)diiron tetranitrosyl (6CI)</t>
  </si>
  <si>
    <t>15025-89-5</t>
  </si>
  <si>
    <t>Dimethylselenide</t>
  </si>
  <si>
    <t>593-79-3</t>
  </si>
  <si>
    <t>Selenium sulfide</t>
  </si>
  <si>
    <t>7446-34-6</t>
  </si>
  <si>
    <t>Poly(oxy-1,2-ethanediyl), alpha-(4-nonylphenyl)-omega-hydroxy</t>
  </si>
  <si>
    <t>27942-26-3</t>
  </si>
  <si>
    <t>Poly(oxy-1,2-ethanediyl), .alpha.-(1-oxo-2-propenyl)-.omega.-(nonylphenoxy)-</t>
  </si>
  <si>
    <t>50974-47-5</t>
  </si>
  <si>
    <t>Poly(oxy-1,2-ethanediyl), alpha-(nonylphenyl)-omega-hydroxy-, phosphate</t>
  </si>
  <si>
    <t>51811-79-1</t>
  </si>
  <si>
    <t>Nonylphenylpolyoxyethylene sulfosuccinate</t>
  </si>
  <si>
    <t>54612-36-1</t>
  </si>
  <si>
    <t>Poly(oxy-1,2-ethanediyl), alpha-(nonylphenyl)-omega-hydroxy-, branched, phosphates</t>
  </si>
  <si>
    <t>68412-53-3</t>
  </si>
  <si>
    <t>Poly(oxy-1,2-ethanediyl), alpha-sulfo-omega-(nonylphenoxy)-, branched, ammonium salt</t>
  </si>
  <si>
    <t>68649-55-8</t>
  </si>
  <si>
    <t>Poly(oxy-1,2-ethanediyl), alpha-(nonylphenyl)-omega-(sulfooxy)-, sodium salt</t>
  </si>
  <si>
    <t>9014-90-8</t>
  </si>
  <si>
    <t>Poly(oxy-1,2-ethanediyl), alpha-sulfo-omega-(nonylphenoxy)-, ammonium salt</t>
  </si>
  <si>
    <t>9051-57-4</t>
  </si>
  <si>
    <t>14448-18-1</t>
  </si>
  <si>
    <t>Window Washer fluid applications</t>
  </si>
  <si>
    <t>55868-93-4</t>
  </si>
  <si>
    <t>Benzenepropanoic acid, 3,5-bis(1,1-dimethylethyl)-4-hydroxy-, nickel(2+) salt (2:1)</t>
  </si>
  <si>
    <t>56557-00-7</t>
  </si>
  <si>
    <t>Nickel, bis[2,4-dihydro-5-methyl-4-(1-oxodecyl)-2-phenyl-3H-pyrazol-3-onato-O,O']-</t>
  </si>
  <si>
    <t>6018-89-9</t>
  </si>
  <si>
    <t>Residues on metals, leather and textiles from their processing.</t>
  </si>
  <si>
    <t xml:space="preserve">PFOA - perfluorooctanoic acid </t>
  </si>
  <si>
    <t>335-67-1</t>
  </si>
  <si>
    <t xml:space="preserve">Ammonium salt of PFOA </t>
  </si>
  <si>
    <t>3825-26-1</t>
  </si>
  <si>
    <t xml:space="preserve">Sodium salt of PFOA </t>
  </si>
  <si>
    <t xml:space="preserve">Potassium salt of PFOA </t>
  </si>
  <si>
    <t>2395-00-8</t>
  </si>
  <si>
    <t xml:space="preserve">Silver salt of PFOA </t>
  </si>
  <si>
    <t>335-93-3</t>
  </si>
  <si>
    <t>Mercury, (acetato-O)(2-hydroxy-5-nitrophenyl)-</t>
  </si>
  <si>
    <t>63549-47-3</t>
  </si>
  <si>
    <t>Mercury, bis(acetato-O)(benzenamine)-</t>
  </si>
  <si>
    <t>63937-14-4</t>
  </si>
  <si>
    <t>Mercury gluconate</t>
  </si>
  <si>
    <t>64491-92-5</t>
  </si>
  <si>
    <t>Hydrogen  [metasilicato(2-)-O](2-methoxyethyl)mercurate(1-)</t>
  </si>
  <si>
    <t>645-99-8</t>
  </si>
  <si>
    <t>Mercury distearate, pure</t>
  </si>
  <si>
    <t>6795-81-9</t>
  </si>
  <si>
    <t>Bis(trichloromethyl)mercury</t>
  </si>
  <si>
    <t>68201-97-8</t>
  </si>
  <si>
    <t>Mercury, (acetato-O)diamminephenyl-, (T-4)-</t>
  </si>
  <si>
    <t>68833-55-6</t>
  </si>
  <si>
    <t>Mercury acetylide</t>
  </si>
  <si>
    <t>71720-55-3</t>
  </si>
  <si>
    <t>Mercury(1+) ethyl sulphate</t>
  </si>
  <si>
    <t>72379-35-2</t>
  </si>
  <si>
    <t>Mercurate(1-), triiodo-, hydrogen, compound with 3-methyl-2(3H)-benzothiazolimine (1:1)</t>
  </si>
  <si>
    <t>7439-97-6</t>
  </si>
  <si>
    <t>7487-94-7</t>
  </si>
  <si>
    <t>Mercuric chloride</t>
  </si>
  <si>
    <t>7546-30-7</t>
  </si>
  <si>
    <t>Mercurous chloride</t>
  </si>
  <si>
    <t>7616-83-3</t>
  </si>
  <si>
    <t>Perchloric acid, mercury(2+) salt</t>
  </si>
  <si>
    <t>7620-30-6</t>
  </si>
  <si>
    <t>Sodium [3-[[(3-carboxylatopropionamido)carbonyl]amino]-2-methoxypropyl]hydroxymercurate(1-)</t>
  </si>
  <si>
    <t>7756-49-2</t>
  </si>
  <si>
    <t>Mercury(2+) (9Z,12Z)-octadeca-9,12-dienoate</t>
  </si>
  <si>
    <t>7774-29-0</t>
  </si>
  <si>
    <t>Mercuric iodide</t>
  </si>
  <si>
    <t>7783-30-4</t>
  </si>
  <si>
    <t>Cobaltate(2-), [1-[(5-chloro-2-hydroxyphenyl)azo]-2-naphthalenolato(2-)][3-hydroxy-4-[(2-hy droxy-1-naphthalenyl)azo]-7-nitro-1-naphthalenesulfonato(3-)]-, disodium</t>
  </si>
  <si>
    <t>125378-89-4</t>
  </si>
  <si>
    <t>7783-33-7</t>
  </si>
  <si>
    <t>Mercury(II) potassium iodide</t>
  </si>
  <si>
    <t>7783-34-8</t>
  </si>
  <si>
    <t>Mercury (II) nitrate, monohydrate</t>
  </si>
  <si>
    <t>7783-35-9</t>
  </si>
  <si>
    <t>Mercuric sulfate</t>
  </si>
  <si>
    <t>7783-36-0</t>
  </si>
  <si>
    <t>Mercurous sulfate</t>
  </si>
  <si>
    <t>7783-39-3</t>
  </si>
  <si>
    <t>Mercury fluoride (HgF2)</t>
  </si>
  <si>
    <t>7789-47-1</t>
  </si>
  <si>
    <t>Mercuric bromide</t>
  </si>
  <si>
    <t>84029-43-6</t>
  </si>
  <si>
    <t>Bis(acetato-O)[.mu.-[1,3-dioxane-2,5-diylbis(methylene)-c:c',O,O']]dimercury</t>
  </si>
  <si>
    <t>86-85-1</t>
  </si>
  <si>
    <t>Nickel, acetylacetone 6-methyl-2,4-heptanedione complexes</t>
  </si>
  <si>
    <t>90459-35-1</t>
  </si>
  <si>
    <t>Nickel, [29H,31H-phthalocyaninato(2-)-N29,N30,N31,N32]-, [[3-[(5-chloro-2,6-difluoro-4-pyrimidinyl)amino]phenyl]amino]sulfonyl sulfo derivitives, sodium salts</t>
  </si>
  <si>
    <t>90459-36-2</t>
  </si>
  <si>
    <t>Hydrogen bis[N-[7-hydroxy-8-[[2-hydroxy-5-mesylphenyl]azo]-1-naphthyl]cobaltate(1-)</t>
  </si>
  <si>
    <t>29904-98-1</t>
  </si>
  <si>
    <t>2(3H)-Benzothiazolethione, cobalt(2+) salt</t>
  </si>
  <si>
    <t>29977-10-4</t>
  </si>
  <si>
    <t>Cobaltate(1-), [N-[8-[[5-(aminosulfonyl)-2-hydroxyphenyl]azo]-7-hydroxy-1-naphthalenyl]acetamidato(2-)][3-[(4,5-dihydro-3-methyl-5-oxo-1-phenyl-1H-pyrazol-4-yl)azo]-4-hydroxybenzenesulfonamidato(2-)]-, hydrogen</t>
  </si>
  <si>
    <t>68239-55-4</t>
  </si>
  <si>
    <t>Di(acetato-O)(1,4-diazabicyclo[2.2.2]octane-N1)cobalt</t>
  </si>
  <si>
    <t>68239-56-5</t>
  </si>
  <si>
    <t>Cobalt, bis(acetato-O)(1,4-diazabicyclo[2.2.2]octane-N1)-, homopolymer</t>
  </si>
  <si>
    <t>68239-57-6</t>
  </si>
  <si>
    <t>Dichloro(1,4-diazabicyclo[2.2.2]octane-N1)cobalt</t>
  </si>
  <si>
    <t>68239-58-7</t>
  </si>
  <si>
    <t>Dimethoxybis(pentane-2,4-dionato-O,O')tin</t>
  </si>
  <si>
    <t>67924-24-7</t>
  </si>
  <si>
    <t>Carbonic acid, cadmium salt</t>
  </si>
  <si>
    <t>129-16-8</t>
  </si>
  <si>
    <t>Mercury, (2',7'-dibromo-3',6'-dihydroxy-3-oxospiro[isobenzofuran-1(3H),9'-[9H]xanthen ]-4'-yl)hydroxy-, disodium salt</t>
  </si>
  <si>
    <t>1326-05-2</t>
  </si>
  <si>
    <t>75-63-8</t>
  </si>
  <si>
    <t>758-24-7</t>
  </si>
  <si>
    <t>1-Bromo-1-chloro-2,2-difluoroethylene</t>
  </si>
  <si>
    <t>75-95-6</t>
  </si>
  <si>
    <t>Pentabromoethane</t>
  </si>
  <si>
    <t>79-28-7</t>
  </si>
  <si>
    <t>Ethene, tetrabromo-</t>
  </si>
  <si>
    <t>100-97-0</t>
  </si>
  <si>
    <t>1649-08-7</t>
  </si>
  <si>
    <t>1717-00-6</t>
  </si>
  <si>
    <t>2317-91-1</t>
  </si>
  <si>
    <t>1-Chloro-1-fluoroethylene</t>
  </si>
  <si>
    <t>2366-36-1</t>
  </si>
  <si>
    <t>25497-29-4</t>
  </si>
  <si>
    <t>Chlorodifluoroethanes</t>
  </si>
  <si>
    <t>27154-33-2</t>
  </si>
  <si>
    <t>Trichlorofluoroethane</t>
  </si>
  <si>
    <t>2837-89-0</t>
  </si>
  <si>
    <t>306-83-2</t>
  </si>
  <si>
    <t>338-64-7</t>
  </si>
  <si>
    <t>338-65-8</t>
  </si>
  <si>
    <t>34077-87-7</t>
  </si>
  <si>
    <t>Dichlorotrifluoroethane</t>
  </si>
  <si>
    <t>354-15-4</t>
  </si>
  <si>
    <t>354-21-2</t>
  </si>
  <si>
    <t>354-23-4</t>
  </si>
  <si>
    <t>1,2-Dichloro-1,1,2-trifluoroethane (HCFC-123a)</t>
  </si>
  <si>
    <t>354-25-6</t>
  </si>
  <si>
    <t>359-04-6</t>
  </si>
  <si>
    <t>1-Chloro-1,2-difluoroethylene</t>
  </si>
  <si>
    <t>359-10-4</t>
  </si>
  <si>
    <t>Tetraphenyllead</t>
  </si>
  <si>
    <t>598-63-0</t>
  </si>
  <si>
    <t>Lead carbonate</t>
  </si>
  <si>
    <t>60580-60-1</t>
  </si>
  <si>
    <t>Lead 5-nitroterephthalate</t>
  </si>
  <si>
    <t>6080-56-4</t>
  </si>
  <si>
    <t>Lead (II) acetate, trihydrate</t>
  </si>
  <si>
    <t>6107-83-1</t>
  </si>
  <si>
    <t>1,2,3-Propanetricarboxylic acid, 2-hydroxy-, lead(2+) salt (2:3), trihydrate</t>
  </si>
  <si>
    <t>6107-93-3</t>
  </si>
  <si>
    <t>Salicylate, lead (II)</t>
  </si>
  <si>
    <t>61788-52-1</t>
  </si>
  <si>
    <t>Naphthenic acids, lead manganese salts</t>
  </si>
  <si>
    <t>61788-53-2</t>
  </si>
  <si>
    <t>Lead, 2-ethylhexanoate isodecanoate complexes, basic</t>
  </si>
  <si>
    <t>90431-31-5</t>
  </si>
  <si>
    <t>Lead, 2-ethylhexanoate isononanoate complexes, basic</t>
  </si>
  <si>
    <t>127564-83-4</t>
  </si>
  <si>
    <t>116890-51-8</t>
  </si>
  <si>
    <t>12433-50-0</t>
  </si>
  <si>
    <t>Diphenoxarsin-10-yloxid</t>
  </si>
  <si>
    <t>58-36-6</t>
  </si>
  <si>
    <t>68186-97-0</t>
  </si>
  <si>
    <t>68409-81-4</t>
  </si>
  <si>
    <t>68955-83-9</t>
  </si>
  <si>
    <t>135401-87-5</t>
  </si>
  <si>
    <t>91081-53-7</t>
  </si>
  <si>
    <t>93686-40-9</t>
  </si>
  <si>
    <t>116867-32-4</t>
  </si>
  <si>
    <t>134190-48-0</t>
  </si>
  <si>
    <t>134237-31-3</t>
  </si>
  <si>
    <t>49663-84-5</t>
  </si>
  <si>
    <t>26523-64-8</t>
  </si>
  <si>
    <t>354-58-5</t>
  </si>
  <si>
    <t>85959-73-5</t>
  </si>
  <si>
    <t>Salts from 3,3'-Dimethoxybenzidine</t>
  </si>
  <si>
    <t>cadmium(+2) cation diformate</t>
  </si>
  <si>
    <t>Cadmium Litophone Yellow</t>
  </si>
  <si>
    <t>Cadmium Zink Sulfide Yellow</t>
  </si>
  <si>
    <t>Nonanoic acid, branched, cadmium salt</t>
  </si>
  <si>
    <t>Cadmium Mercury Sulfide</t>
  </si>
  <si>
    <t>Cadmium Zinc litophone Yellow</t>
  </si>
  <si>
    <t>Alkane, C10-14-, Chloro-</t>
  </si>
  <si>
    <t>85681-73-8</t>
  </si>
  <si>
    <t>Alkane, C12-14-, Chloro-</t>
  </si>
  <si>
    <t>85536-22-7</t>
  </si>
  <si>
    <t>Alkane, C16-27-, Chloro-</t>
  </si>
  <si>
    <t>84776-07-8</t>
  </si>
  <si>
    <t>Alkane, C16-35-, Chloro-</t>
  </si>
  <si>
    <t>85049-26-9</t>
  </si>
  <si>
    <t>Alkene, C12-24-, Chloro-</t>
  </si>
  <si>
    <t>68527-02-6</t>
  </si>
  <si>
    <t>374-07-2</t>
  </si>
  <si>
    <t>4259-43-2</t>
  </si>
  <si>
    <t>76-11-9</t>
  </si>
  <si>
    <t>2268-46-4</t>
  </si>
  <si>
    <t>3182-26-1</t>
  </si>
  <si>
    <t>dihydroxy-dioxo-chromium</t>
  </si>
  <si>
    <t>potassium; dioxido-dioxo-chromium</t>
  </si>
  <si>
    <t>Pentazinc chromate octahydroxide</t>
  </si>
  <si>
    <t>1-Propanamin, N,N-dipropyl-, cobalt complex</t>
  </si>
  <si>
    <t>Cobalt borate neodecanoate complexes,</t>
  </si>
  <si>
    <t>C.I. Pigment Blue 28</t>
  </si>
  <si>
    <t>Cobalt aluminate blue spinel</t>
  </si>
  <si>
    <t>C.I. Acid Blue</t>
  </si>
  <si>
    <t>C.I. Pigment Blue 36</t>
  </si>
  <si>
    <t>C.I. Pigment Green 26</t>
  </si>
  <si>
    <t>C.I. Pigment Violet 47</t>
  </si>
  <si>
    <t>C.I. Pigment Green 50</t>
  </si>
  <si>
    <t>C.I. Pigment Blue 72</t>
  </si>
  <si>
    <t>C.I. Pigment Green 19</t>
  </si>
  <si>
    <t>C.I. Pigment Black 27</t>
  </si>
  <si>
    <t>Cobalt(II) isoalkanoates(C6-C19)</t>
  </si>
  <si>
    <t>(C9-C13) Neoalkanoic acids, cobalt(2+) salts</t>
  </si>
  <si>
    <t>Trisodium bis(2-hydroxy-5-nitro-3-((2-oxo-1-((phenylamino)carbonyl)propyl) azo)benzenesulphonato(3-))cobaltate(3-)</t>
  </si>
  <si>
    <t>Resin acids and Rosin acids zinc salts</t>
  </si>
  <si>
    <t>chlorohexafluoropropane</t>
  </si>
  <si>
    <t>chloropentafluoropropane</t>
  </si>
  <si>
    <t>chlorotetrafluoropropane</t>
  </si>
  <si>
    <t>chlorotrifluoropropane</t>
  </si>
  <si>
    <t>chloro-1,1,1-trifluoroethane</t>
  </si>
  <si>
    <t>Pentachlorodifluoropropane</t>
  </si>
  <si>
    <t>Pentachlorofluoropropane</t>
  </si>
  <si>
    <t>1-chloro-1,1,2-trifluoroethane</t>
  </si>
  <si>
    <t>421-04-5</t>
  </si>
  <si>
    <t>1-chloro-1,2,2-trifluoroethane</t>
  </si>
  <si>
    <t>431-07-2</t>
  </si>
  <si>
    <t>1,1-Dichloro-2-fluoroethane</t>
  </si>
  <si>
    <t>430-53-5</t>
  </si>
  <si>
    <t>1,1-Dichloro-2,2-difluoroethane</t>
  </si>
  <si>
    <t>471-43-2</t>
  </si>
  <si>
    <t>1,1,1,2-Tetrachloro-2-fluoroethane</t>
  </si>
  <si>
    <t>354-11-0</t>
  </si>
  <si>
    <t>1,1,2,2-Tetrachloro-1-fluoroethane</t>
  </si>
  <si>
    <t>354-14-3</t>
  </si>
  <si>
    <t>Cobaltate(3-), [N,N-bis(phosphonomethyl)glycinato(5-)]-, triammonium, (T-4)-</t>
  </si>
  <si>
    <t>67968-66-5</t>
  </si>
  <si>
    <t xml:space="preserve">Residual monomer in ABS-, Polystyrene-, SMC-, UPE-resin  </t>
  </si>
  <si>
    <t xml:space="preserve">Residual monomer </t>
  </si>
  <si>
    <t>Vehicle applications (e.g. tire inflator systems)</t>
  </si>
  <si>
    <t xml:space="preserve">Colophony resin </t>
  </si>
  <si>
    <t>Tris(2-chloroethyl)phosphate</t>
  </si>
  <si>
    <t>Biocide (e.g. preservative for leather and textiles)</t>
  </si>
  <si>
    <t xml:space="preserve">Flame retardant </t>
  </si>
  <si>
    <t>C.I. Reactive green 12</t>
  </si>
  <si>
    <t>72162-32-4</t>
  </si>
  <si>
    <t>Sulfuric acid, nickel salt, reaction products with sulfurized calcium phenolate</t>
  </si>
  <si>
    <t>72229-81-3</t>
  </si>
  <si>
    <t>Chromic acid (H2CrO4), magnesium salt (1:1)</t>
  </si>
  <si>
    <t>1344-38-3</t>
  </si>
  <si>
    <t>C.I. Pigment Orange 21</t>
  </si>
  <si>
    <t>13454-78-9</t>
  </si>
  <si>
    <t>Cesium chromate</t>
  </si>
  <si>
    <t>13455-25-9</t>
  </si>
  <si>
    <t>36026-88-7</t>
  </si>
  <si>
    <t>Nickel bisphosphinate</t>
  </si>
  <si>
    <t>36259-37-7</t>
  </si>
  <si>
    <t>Nickel, bis(dipentylcarbamodithioato-S,S')-, (SP-4-1)-</t>
  </si>
  <si>
    <t>Cobaltate (6-), [[[1,2-ethanediylbis[nitrilobis(methylene)]]tetrakis[phosphonato]](8-)-N,N',O,O'',O'''',O'''''']-,pentapotassium hydrogen, (OC-6-21)-</t>
  </si>
  <si>
    <t>67952-53-8</t>
  </si>
  <si>
    <t>2-Propenoic acid, 2-methyl-, cobalt(2+) salt</t>
  </si>
  <si>
    <t>67952-74-3</t>
  </si>
  <si>
    <t>Cobaltate(1-), bis[3-[[1-(4-chlorophenyl)-4,5-dihydro-3-methyl-5-oxo-1H-pyrazol-4-yl]azo]-4-hydroxy-N-methylbenzenesulfonamidato(2-)]-, hydrogen</t>
  </si>
  <si>
    <t>67968-64-3</t>
  </si>
  <si>
    <t>42844-93-9</t>
  </si>
  <si>
    <t>83417-32-7</t>
  </si>
  <si>
    <t>70776-98-6</t>
  </si>
  <si>
    <t>Nickel, (2-ethylhexanoato-O)(trifluoroacetato-O)-</t>
  </si>
  <si>
    <t>70824-02-1</t>
  </si>
  <si>
    <t>Bis(5-oxo-L-prolinato-N1,O2)nickel</t>
  </si>
  <si>
    <t>70833-37-3</t>
  </si>
  <si>
    <t>Nickel, bis(3-amino-4,5,6,7-tetrachloro-1H-isoindol-1-one oximato-N2,O1)-</t>
  </si>
  <si>
    <t>71050-57-2</t>
  </si>
  <si>
    <t>Acetic acid, nickel(2+) salt, polymer with formaldehyde and 4-(1,1,3,3-tetramethylbutyl)phenol</t>
  </si>
  <si>
    <t>71215-73-1</t>
  </si>
  <si>
    <t>Nickel, [[2,2'-[methylenebis(thio)]bis[acetato]](2-)]-</t>
  </si>
  <si>
    <t>71215-97-9</t>
  </si>
  <si>
    <t>Nickel(2+), tris(1,2-ethanediamine-N,N')-, (OC-6-11)-, salt with dimethylbenzenesulfonic acid (1:2)</t>
  </si>
  <si>
    <t>71215-98-0</t>
  </si>
  <si>
    <t>Mercurate(1-), (4-carboxylatophenyl)chloro-, hydrogen</t>
  </si>
  <si>
    <t>616-99-9</t>
  </si>
  <si>
    <t>Di-o-tolylmercury</t>
  </si>
  <si>
    <t>61792-06-1</t>
  </si>
  <si>
    <t>[(2-Hydroxyethyl)amino]phenylmercury acetate</t>
  </si>
  <si>
    <t>623-07-4</t>
  </si>
  <si>
    <t>Cobaltate(1-), bis[2-[[5-(aminosulfonyl)-2-hydroxyphenyl]azo]-N-(2-ethylhexyl)-3-oxobutanamidato(2-)]-, sodium</t>
  </si>
  <si>
    <t>72403-32-8</t>
  </si>
  <si>
    <t>Cobaltate(1-), [4-hydroxy-3-[(2-hydroxy-1-naphthalenyl)azo]benzenesulfonamidato(2-)][4-hydroxy-3-[(2-hydroxy-1-naphthalenyl)azo]-N-(1-methylethyl)benzenesulfonamidato(2-)]-, sodium</t>
  </si>
  <si>
    <t>72403-33-9</t>
  </si>
  <si>
    <t>Cobaltate(1-), [3-[4-[(5-chloro-2-hydroxyphenyl)azo]-4,5-dihydro-3-methyl-5-oxo-1H-pyrazol-1-yl]benzenesulfonamidato(2-)][4-hydroxy-3-[(2-hydroxy-1-naphthalenyl)azo]benzenesulfonamidato(2-)]-, sodium</t>
  </si>
  <si>
    <t>72403-34-0</t>
  </si>
  <si>
    <t>Cobaltate(1-), bis[3-[4-[(5-chloro-2-hydroxyphenyl)azo]-4,5-dihydro-3-methyl-5-oxo-1H-pyrazol-1-yl]benzenesulfonamidato(2-)]-, sodium</t>
  </si>
  <si>
    <t>72479-33-5</t>
  </si>
  <si>
    <t>Cobaltate(1-), bis[3-[(4,5-dihydro-3-methyl-5-oxo-1-phenyl-1H-pyrazol-4-yl)azo]-4-hydroxy-N-[3-(1-methylethoxy)propyl]benzenesulfonamidato(2-)]-, sodium</t>
  </si>
  <si>
    <t>72496-88-9</t>
  </si>
  <si>
    <t>Cobaltate(1-), bis[2-[[5-(aminosulfonyl)-2-hydroxyphenyl]azo]-3-oxo-N-phenylbutanamidato(2-)]-, sodium</t>
  </si>
  <si>
    <t>72797-08-1</t>
  </si>
  <si>
    <t>28029-53-0</t>
  </si>
  <si>
    <t>Cobalt dinicotinate</t>
  </si>
  <si>
    <t>29383-29-7</t>
  </si>
  <si>
    <t>Cobaltate(2-), [29H,31H-phthalocyanine-C,C-disulfonato(4-)-N29,N30,N31,N32]-, dihydrogen</t>
  </si>
  <si>
    <t>29616-23-7</t>
  </si>
  <si>
    <t>Triethyltin iodide</t>
  </si>
  <si>
    <t>Cobaltate(1-), bis[N-[8-[[5-(aminosulfonyl)-2-hydroxyphenyl]azo]-7-hydroxy-1-naphthalenyl]acetamidato(2-)]-, sodium</t>
  </si>
  <si>
    <t>68966-96-1</t>
  </si>
  <si>
    <t>Lead, 2-ethylhexanoate neodecanoate complexes, basic</t>
  </si>
  <si>
    <t>90431-36-0</t>
  </si>
  <si>
    <t>Lead, isodecanoate isononanoate complexes, basic</t>
  </si>
  <si>
    <t>90431-37-1</t>
  </si>
  <si>
    <t>Lead, isodecanoate isooctanoate complexes, basic</t>
  </si>
  <si>
    <t>90431-38-2</t>
  </si>
  <si>
    <t>Lead, isodecanoate naphthenate complexes</t>
  </si>
  <si>
    <t>90431-39-3</t>
  </si>
  <si>
    <t>Impurities in textile and leather paints, antioxidants in lubricants, rubber/latex, plastics</t>
  </si>
  <si>
    <t>Sodium bis[3-[[1-(benzothiazol-2-yl)-2-oxopropyl]azo]-4-hydroxybenzenesulphonamidato(2-)]cobaltate(1-)</t>
  </si>
  <si>
    <t>83249-72-3</t>
  </si>
  <si>
    <t>Lithium bis[3-[[1-(benzothiazol-2-yl)-2-oxopropyl]azo]-4-hydroxybenzenesulphonamidato(2-)]cobaltate(1-)</t>
  </si>
  <si>
    <t>83249-73-4</t>
  </si>
  <si>
    <t>Hydrogen bis[3-[[1-(benzothiazol-2-yl)-2-oxopropyl]azo]-4-hydroxybenzenesulphonamidato(2-)]cobaltate(1-)</t>
  </si>
  <si>
    <t>83270-30-8</t>
  </si>
  <si>
    <t>Not currently regulated but releasable hexamines are relevant to vehicle interior air quality</t>
  </si>
  <si>
    <t>Petrochemical additive</t>
  </si>
  <si>
    <t>82338-72-5</t>
  </si>
  <si>
    <t>Hydrogen bis[5,8-dichloro-2-[(2-hydroxy-4-nitrophenyl)azo]-1-naphtholato(2-)]cobaltate(1-), compound with cyclohexylamine (1:1)</t>
  </si>
  <si>
    <t>82338-74-7</t>
  </si>
  <si>
    <t>Copper arsenate</t>
  </si>
  <si>
    <t>83804-04-0</t>
  </si>
  <si>
    <t>3,8,10-Trioxa-9-stannatetradeca-5,12-dien-14-oic acid, 9,9-dibutyl-4,7,11-trioxo-, ethyl ester, (Z,Z)-</t>
  </si>
  <si>
    <t>15546-11-9</t>
  </si>
  <si>
    <t>Di-n-butyltin bis(methyl maleate)</t>
  </si>
  <si>
    <t>15546-16-4</t>
  </si>
  <si>
    <t>Dodecachloropentacyclo 1, 3, 4-Metheno-1H-cyclobuta(cd)pentalene, Mirex</t>
  </si>
  <si>
    <t xml:space="preserve">Prohibition of Certain Toxic Substances Regulations, 2005 (SOR/SOR/2005-41.  Published in Canada Gazette Part II, 2006-11-29 Vol. 140, No. 24   </t>
  </si>
  <si>
    <t>Flame retardant in plastics, rubber, paint, paper, and electrical goods from 1959 to 1972.   Mirex was sold as a flame retardant under the trade name Dechlorane, and chlordecone was also known as Kepone.</t>
  </si>
  <si>
    <t xml:space="preserve">Prohibition of Certain Toxic Substances Regulations, 2005 (SOR/SOR/2005-41.  Published in Canada Gazette Part II, 2006-11-29 Vol. 140, No. 24 </t>
  </si>
  <si>
    <t>Prohibition of Certain Toxic Substances Regulations, 2005 (SOR/SOR/2005-41.  Published in Canada Gazette Part II, 2006-11-29 Vol. 140, No. 25</t>
  </si>
  <si>
    <t>Major releases of NDMA have been from the manufacture of pesticides, rubber tires, alkylamines, and dyes.</t>
  </si>
  <si>
    <t>Prohibited as impurity in Diethylene glycol methyl ether and in hard parts</t>
  </si>
  <si>
    <t>Benzidine was used to produce dyes for cloth, paper, and leather.</t>
  </si>
  <si>
    <t>Cobalt(3+), tris(1,2-ethanediamine-N,N')-, trichloride, (OC-6-11)-</t>
  </si>
  <si>
    <t>1345-19-3</t>
  </si>
  <si>
    <t>Cobalt tin oxide (CoSnO3)</t>
  </si>
  <si>
    <t>13455-31-7</t>
  </si>
  <si>
    <t>Perchloric acid, cobalt(2+) salt</t>
  </si>
  <si>
    <t>Triethyltin phenoxide</t>
  </si>
  <si>
    <t>1803-12-9</t>
  </si>
  <si>
    <t>Triphenyltin dimethyldithiocarbamate</t>
  </si>
  <si>
    <t>1907-13-7</t>
  </si>
  <si>
    <t>Triethyltin acetate</t>
  </si>
  <si>
    <t>20369-63-5</t>
  </si>
  <si>
    <t>Tributyltin dimethyldithiocarbamate</t>
  </si>
  <si>
    <t>2155-70-6</t>
  </si>
  <si>
    <t>Tributyltin methacrylate</t>
  </si>
  <si>
    <t>2179-92-2</t>
  </si>
  <si>
    <t>TRIBUTYLTIN CYANIDE</t>
  </si>
  <si>
    <t>Benzenamine, 4-[(4-aminophenyl)(4-imino-2,5-cyclohexadien-1-ylidene)methyl]-, monohydrochloride</t>
  </si>
  <si>
    <t>Trypan blue (C.I. Direct Blue 14)</t>
  </si>
  <si>
    <t>Tributyltin nonanoate</t>
  </si>
  <si>
    <t>4027-17-2</t>
  </si>
  <si>
    <t>TRIBUTYLTIN CYANATE</t>
  </si>
  <si>
    <t>4027-18-3</t>
  </si>
  <si>
    <t>Bis(1H-1,2,4-triazole-3-sulphonato-N2,O3)nickel</t>
  </si>
  <si>
    <t>85958-80-1</t>
  </si>
  <si>
    <t>Nickel, [2-hydroxybenzoic acid [3-[1-cyano-2-(methylamino)-2-oxoethylidene]-2,3-dihydro-1H-isoindol-1-ylidene]hydrazidato(2-)]-</t>
  </si>
  <si>
    <t>90459-30-6</t>
  </si>
  <si>
    <t>Nickel, acetate carbonate C8-10-branched fatty acids C9-11-neofatty acids complexes</t>
  </si>
  <si>
    <t>90459-31-7</t>
  </si>
  <si>
    <t>Hydrogen bis[2-[(2-hydroxy-5-nitrophenyl)azo]-3-oxo-N-phenylbutyramidato(2-)]cobaltate(1-), compound with 2,2'-dodecyliminobis[ethanol] (1:1)</t>
  </si>
  <si>
    <t>84030-59-1</t>
  </si>
  <si>
    <t>Hydrogen bis[2,4-dihydro-4-[(2-hydroxy-4-nitrophenyl)azo]-5-methyl-2-phenyl-3H-pyrazol-3-onato(2-)]cobaltate(1-)</t>
  </si>
  <si>
    <t>84057-73-8</t>
  </si>
  <si>
    <t>1,2,3,6,7,8-Hexachlorodibenzo-p-dioxin</t>
  </si>
  <si>
    <t>60851-34-5</t>
  </si>
  <si>
    <t>2,3,4,6,7,8-Hexachloro dibenzofurans</t>
  </si>
  <si>
    <t>13749-38-7</t>
  </si>
  <si>
    <t>1,2-Dibromo-1,1,2-trichloroethane</t>
  </si>
  <si>
    <t>25497-30-7</t>
  </si>
  <si>
    <t>Dibromotetrafluoroethane</t>
  </si>
  <si>
    <t>27336-23-8</t>
  </si>
  <si>
    <t>1,1-Dibromo-1,2,2,2-tetrafluoroethane</t>
  </si>
  <si>
    <t>354-06-3</t>
  </si>
  <si>
    <t>Ethane, 1-bromo-2-chloro-1,1,2-trifluoro-</t>
  </si>
  <si>
    <t>354-20-1</t>
  </si>
  <si>
    <t>Ethane, 2-bromo-1-chloro-1,1,2-trifluoro-</t>
  </si>
  <si>
    <t>354-48-3</t>
  </si>
  <si>
    <t>1,1,1-Tribromo-2,2,2-trifluoroethane</t>
  </si>
  <si>
    <t>354-51-8</t>
  </si>
  <si>
    <t>1,2-Dibromo-1-chloro-1,2,2-trifluoroethane</t>
  </si>
  <si>
    <t>354-55-2</t>
  </si>
  <si>
    <t>Bromopentafluoroethane</t>
  </si>
  <si>
    <t>430-85-3</t>
  </si>
  <si>
    <t>1,1-Dibromo-2,2-difluoroethylene</t>
  </si>
  <si>
    <t>51230-17-2</t>
  </si>
  <si>
    <t>Ethane, 2-bromo-2-chloro-1,1,1-trifluoro-, (R)-</t>
  </si>
  <si>
    <t>51230-18-3</t>
  </si>
  <si>
    <t>Ethane, 2-bromo-2-chloro-1,1,1-trifluoro-, (S)-</t>
  </si>
  <si>
    <t>558-13-4</t>
  </si>
  <si>
    <t>1335-25-7</t>
  </si>
  <si>
    <t>Lead oxide</t>
  </si>
  <si>
    <t>1335-32-6</t>
  </si>
  <si>
    <t>Lead subacetate</t>
  </si>
  <si>
    <t>13406-89-8</t>
  </si>
  <si>
    <t>Nickel, bis[2-butene-2,3-dithiolato(2-)-S,S']-, (SP-4-1)-</t>
  </si>
  <si>
    <t>38951-97-2</t>
  </si>
  <si>
    <t>Nickel, bis[1,2-bis(4-methoxyphenyl)-1,2-ethenedithiolato(2-)-S,S']-, (SP-4-1)-</t>
  </si>
  <si>
    <t>39049-81-5</t>
  </si>
  <si>
    <t>Dipotassium tris(cyano-c)nickelate(2-)</t>
  </si>
  <si>
    <t>3906-55-6</t>
  </si>
  <si>
    <t>Lead oxide sulfate (Pb2O(SO4))</t>
  </si>
  <si>
    <t>12048-28-1</t>
  </si>
  <si>
    <t>Bismuth, compound with lead (1:1)</t>
  </si>
  <si>
    <t>12059-89-1</t>
  </si>
  <si>
    <t>Lead oxide (Pb2O)</t>
  </si>
  <si>
    <t>12060-00-3</t>
  </si>
  <si>
    <t>Lead titanium oxide (PbTiO3)</t>
  </si>
  <si>
    <t>12060-01-4</t>
  </si>
  <si>
    <t>Lead zirconate</t>
  </si>
  <si>
    <t>12065-68-8</t>
  </si>
  <si>
    <t>Lead tantalate</t>
  </si>
  <si>
    <t>12065-90-6</t>
  </si>
  <si>
    <t>Lead oxide sulfate (Pb5O4(SO4))</t>
  </si>
  <si>
    <t>12069-00-0</t>
  </si>
  <si>
    <t>Chromium cobalt oxide (Cr2CoO4)</t>
  </si>
  <si>
    <t>12016-80-7</t>
  </si>
  <si>
    <t>Cobalt hydroxide oxide (Co(OH)O)</t>
  </si>
  <si>
    <t>12017-01-5</t>
  </si>
  <si>
    <t>12017-12-8</t>
  </si>
  <si>
    <t>Cobalt silicide (CoSi2)</t>
  </si>
  <si>
    <t>12017-13-9</t>
  </si>
  <si>
    <t>Cobalt telluride (CoTe)</t>
  </si>
  <si>
    <t>12017-38-8</t>
  </si>
  <si>
    <t>Cobalt titanium oxide (Co2TiO4)</t>
  </si>
  <si>
    <t>12017-43-5</t>
  </si>
  <si>
    <t>Cobalt, compound with samarium (2:1)</t>
  </si>
  <si>
    <t>12017-50-4</t>
  </si>
  <si>
    <t>Cobalt, compound with gadolinium (3:1)</t>
  </si>
  <si>
    <t>12017-61-7</t>
  </si>
  <si>
    <t>Cobalt, compound with gadolinium (5:1)</t>
  </si>
  <si>
    <t>75113-37-0</t>
  </si>
  <si>
    <t>Dibutyltin hydrogen borate</t>
  </si>
  <si>
    <t>124-48-1</t>
  </si>
  <si>
    <t>Chlorodibromomethane</t>
  </si>
  <si>
    <t>353-54-8</t>
  </si>
  <si>
    <t>Methane, tribromofluoro-</t>
  </si>
  <si>
    <t>353-58-2</t>
  </si>
  <si>
    <t>Bromodichlorofluoromethane</t>
  </si>
  <si>
    <t>353-59-3</t>
  </si>
  <si>
    <t>2354-06-5</t>
  </si>
  <si>
    <t>Diphenyl[.mu.-[(tetrapropenyl)succinato(2-)-O:O']]dimercury</t>
  </si>
  <si>
    <t>27360-58-3</t>
  </si>
  <si>
    <t>(Dihydroxyphenyl)phenylmercury</t>
  </si>
  <si>
    <t>27575-47-9</t>
  </si>
  <si>
    <t>Mercury fluoride</t>
  </si>
  <si>
    <t>27605-30-7</t>
  </si>
  <si>
    <t>[2-Ethylhexyl hydrogen maleato-O']phenylmercury</t>
  </si>
  <si>
    <t>2777-37-9</t>
  </si>
  <si>
    <t>Chloro-o-tolylmercury</t>
  </si>
  <si>
    <t>28086-13-7</t>
  </si>
  <si>
    <t>Phenylmercury salicylate</t>
  </si>
  <si>
    <t>2923-15-1</t>
  </si>
  <si>
    <t>Mercury(1+) trifluoroacetate</t>
  </si>
  <si>
    <t>3076-91-3</t>
  </si>
  <si>
    <t>Cobaltate(1-), [1-[[5-(ethylsulfonyl)-2-hydroxyphenyl]azo]-2-naphthalenolato(2- )][methyl[8-[(5-ethylsulfonyl)-2-hydroxyphenyl]azo]-7-hydroxy-2- naphthalenyl]methylcarbamato(2-)]-, sodium</t>
  </si>
  <si>
    <t>104815-53-4</t>
  </si>
  <si>
    <t>Cobaltate(4-), [29H,31H-phthalocyanine-2,9,16,23-tetrasulfonato(6-)-N29,N30,N31,N32]-, tetrahydrogen, (SP-4-1)-</t>
  </si>
  <si>
    <t>14405-50-6</t>
  </si>
  <si>
    <t>Bis(1,3-diphenylpropane-1,3-dionato-O,O')cobalt</t>
  </si>
  <si>
    <t>144437-67-2</t>
  </si>
  <si>
    <t>Cobalt titanium tungsten oxide ((Co,Ti,W)O2)</t>
  </si>
  <si>
    <t>14518-26-4</t>
  </si>
  <si>
    <t>Tricopper bis[hexa(cyano-c)cobaltate(3-)]</t>
  </si>
  <si>
    <t>14564-70-6</t>
  </si>
  <si>
    <t>Cobaltate(4-), hexakis(cyano-C)-, tetrapotassium, (OC-6-11)-</t>
  </si>
  <si>
    <t>14582-18-4</t>
  </si>
  <si>
    <t>Cobalt dipalmitate</t>
  </si>
  <si>
    <t>14590-13-7</t>
  </si>
  <si>
    <t>Phosphoric acid, ammonium cobalt(2+) salt (1:1:1)</t>
  </si>
  <si>
    <t>14590-19-3</t>
  </si>
  <si>
    <t>Selenic acid, cobalt(2+) salt (1:1)</t>
  </si>
  <si>
    <t>14591-57-2</t>
  </si>
  <si>
    <t>Polychlorinated biphenyls</t>
  </si>
  <si>
    <t>16606-02-3</t>
  </si>
  <si>
    <t>1,1'-Biphenyl, 2,4',5-trichloro-</t>
  </si>
  <si>
    <t>2437-79-8</t>
  </si>
  <si>
    <t>2,2',4,4'-Tetrachlorobiphenyl</t>
  </si>
  <si>
    <t xml:space="preserve">   OTHER: may or may not be short or medium chain.</t>
  </si>
  <si>
    <t>59561-55-6</t>
  </si>
  <si>
    <t>Cobalt(3+), hexaammine-, (OC-6-11)-, salt with trifluoroacetic acid(1:3)</t>
  </si>
  <si>
    <t>60109-88-8</t>
  </si>
  <si>
    <t>Reg. (EC) No 1272/2008, toxic to aquatic organisms (R51)</t>
  </si>
  <si>
    <t>Reg. (EC) No 1272/2008, very toxic to aquatic organisms (R50)</t>
  </si>
  <si>
    <t>Reg. (EC) No 1272/2008, may cause cancer (class 2), possible risks of irreversible effects (class 3), very toxic to aquatic organisms (R50)
Reg. (EC) No 552/2009</t>
  </si>
  <si>
    <t>Reg. (EC) No 1272/2008, may cause cancer (class 2), possible risks of irreversible effects (class 3), toxic to aquatic organisms (R51)
Reg. (EC) No 552/2009</t>
  </si>
  <si>
    <t>Reg. (EC) No 1272/2008, may cause cancer (class 2), possible risks of irreversible effects (class 3)
Reg. (EC) No 552/2009</t>
  </si>
  <si>
    <t xml:space="preserve">Reg. (EC) No 1272/2008 (Carc.Cat.3)   </t>
  </si>
  <si>
    <t>Dir. 83/264/EEC</t>
  </si>
  <si>
    <t>Dir. 79/663/EEC</t>
  </si>
  <si>
    <t>Dir. 2000/53/EC</t>
  </si>
  <si>
    <t>Reg. (EC) No 1272/2008, Toxic for reproduction-Category 3. Possible risk of harm to the unborn child.
Reg. (EC) No 552/2009</t>
  </si>
  <si>
    <t>Reg. (EC) No 1272/2008
Dir. 2007/23/EC</t>
  </si>
  <si>
    <t>1,2-Dichloro-1,1,2,3,3,3-hexafluoropropane</t>
  </si>
  <si>
    <t>661-97-2</t>
  </si>
  <si>
    <t>C3HFBr6</t>
  </si>
  <si>
    <t>C3HF2Br5</t>
  </si>
  <si>
    <t>C3HF3Br4</t>
  </si>
  <si>
    <t>C3HF4Br3</t>
  </si>
  <si>
    <t>C3H2FBr5</t>
  </si>
  <si>
    <t>C3H2F2Br4</t>
  </si>
  <si>
    <t>1,2,2-Tribromo-3,3,3-trifluoropropane</t>
  </si>
  <si>
    <t>1,3-Dibromo-1,1,3,3-tetrafluoropropane</t>
  </si>
  <si>
    <t>C3H3FBr4</t>
  </si>
  <si>
    <t>1,2,3-Tribromo-3,3-difluoropropane</t>
  </si>
  <si>
    <t>C3H4FBr3</t>
  </si>
  <si>
    <t>FI/LR</t>
  </si>
  <si>
    <t>EU Risk Assessment</t>
  </si>
  <si>
    <t xml:space="preserve">Photorelectronic device, Glass colorant and decolorant, Free-cutting steel, Semiconductor  </t>
  </si>
  <si>
    <t>D</t>
  </si>
  <si>
    <t>FI</t>
  </si>
  <si>
    <t>Hydrogen [3-[(.alpha.-carboxylato-o-anisoyl)amino]-2-hydroxypropyl]hydroxymercurate(1-)</t>
  </si>
  <si>
    <t>26719-07-3</t>
  </si>
  <si>
    <t>Mercury(2+) chloroacetate</t>
  </si>
  <si>
    <t>2701-61-3</t>
  </si>
  <si>
    <t>(Maleoyldioxy)bis[phenylmercury]</t>
  </si>
  <si>
    <t>[[N,N',N'',N'''-[29H,31H-Phthalocyaninetetrayltetrakis(sulphonylimino-3,1-phenylene)]tetrakis[3-oxobutyramidato]](2-)-N29,N30,N31,N32]nickel</t>
  </si>
  <si>
    <t>97435-21-7</t>
  </si>
  <si>
    <t>Diiron nickel zinc tetraoxide</t>
  </si>
  <si>
    <t>99587-11-8</t>
  </si>
  <si>
    <t>Diammonium tetrachloronickelate(2-)</t>
  </si>
  <si>
    <t>10031-34-2</t>
  </si>
  <si>
    <t>Calcium  nitrite hydrated</t>
  </si>
  <si>
    <t>109-95-5</t>
  </si>
  <si>
    <t>Ethyl nitrite</t>
  </si>
  <si>
    <t>110-46-3</t>
  </si>
  <si>
    <t>Amyl nitrite</t>
  </si>
  <si>
    <t>115216-77-8</t>
  </si>
  <si>
    <t>Barium nitrite hydrate</t>
  </si>
  <si>
    <t>13446-48-5</t>
  </si>
  <si>
    <t>Ammonium nitrite</t>
  </si>
  <si>
    <t>13780-06-8</t>
  </si>
  <si>
    <t>Calcium  nitrite</t>
  </si>
  <si>
    <t>15070-34-5</t>
  </si>
  <si>
    <t>Magnesium nitrite</t>
  </si>
  <si>
    <t>540-80-7</t>
  </si>
  <si>
    <t>tert-Butyl nitrite</t>
  </si>
  <si>
    <t>542-56-3</t>
  </si>
  <si>
    <t>Isobutyl nitrite</t>
  </si>
  <si>
    <t>544-16-1</t>
  </si>
  <si>
    <t>Butyl nitrite</t>
  </si>
  <si>
    <t>7632-00-0</t>
  </si>
  <si>
    <t>Sodium nitrite</t>
  </si>
  <si>
    <t>7758-09-0</t>
  </si>
  <si>
    <t>Potassium nitrite</t>
  </si>
  <si>
    <t>7783-99-5</t>
  </si>
  <si>
    <t>Silver nitrite</t>
  </si>
  <si>
    <t>Pentachlorophenol</t>
  </si>
  <si>
    <t>87-86-5</t>
  </si>
  <si>
    <t>2917-32-0</t>
  </si>
  <si>
    <t>polyurethane foams, corrosion inhibitors, lubricants, rubber, colourants, herbicides</t>
  </si>
  <si>
    <t>111-42-2</t>
  </si>
  <si>
    <t>109-89-7</t>
  </si>
  <si>
    <t>108-18-9</t>
  </si>
  <si>
    <t>124-40-3</t>
  </si>
  <si>
    <t>142-84-7</t>
  </si>
  <si>
    <t>111-92-2</t>
  </si>
  <si>
    <t>103-69-5</t>
  </si>
  <si>
    <t>624-78-2</t>
  </si>
  <si>
    <t>100-61-8</t>
  </si>
  <si>
    <t>Biocidal and biostatic treatments of polymers, textiles, and other components susceptible to microbiological attack (e.g. mobile air conditioning systems)</t>
  </si>
  <si>
    <t>13029-09-9</t>
  </si>
  <si>
    <t>1,1'-Biphenyl, 2,2'-dibromo-</t>
  </si>
  <si>
    <t>13654-09-6</t>
  </si>
  <si>
    <t>Decabromobiphenyl</t>
  </si>
  <si>
    <t>14957-65-4</t>
  </si>
  <si>
    <t>Nickel(2+) selenite</t>
  </si>
  <si>
    <t>10101-97-0</t>
  </si>
  <si>
    <t>Nickel(II) sulfate hexahydrate (1:1:6)</t>
  </si>
  <si>
    <t>10101-98-1</t>
  </si>
  <si>
    <t>71684-29-2</t>
  </si>
  <si>
    <t>Bis(dibutyldithiocarbamato-S,S')cobalt</t>
  </si>
  <si>
    <t>14640-56-3</t>
  </si>
  <si>
    <t>Diphosphoric acid, cobalt(2+) salt (1:2)</t>
  </si>
  <si>
    <t>14649-73-1</t>
  </si>
  <si>
    <t>Cobaltate(3-), hexakis(nitrito-O)-, trisodium, (OC-6-11)-</t>
  </si>
  <si>
    <t>14666-94-5</t>
  </si>
  <si>
    <t>9-Octadecenoic acid (Z)-, cobalt salt</t>
  </si>
  <si>
    <t>Cerium, compound with cobalt (2:7)</t>
  </si>
  <si>
    <t>12516-51-7</t>
  </si>
  <si>
    <t>Cobalt, compound with neodymium (7:2)</t>
  </si>
  <si>
    <t>12516-52-8</t>
  </si>
  <si>
    <t>Cobalt, compound with praseodymium (7:2)</t>
  </si>
  <si>
    <t>125252-57-5</t>
  </si>
  <si>
    <t>Cobaltate(1-), bis[4-hydroxy-3-[(2-hydroxy-1-naphthalenyl)azo]benzenesulfonamidato(2-)]-, lithium</t>
  </si>
  <si>
    <t>125378-88-3</t>
  </si>
  <si>
    <t>Nickel(2+) palmitate</t>
  </si>
  <si>
    <t>13689-92-4</t>
  </si>
  <si>
    <t>Nickel dithiocyanate</t>
  </si>
  <si>
    <t>13770-89-3</t>
  </si>
  <si>
    <t>14949-69-0</t>
  </si>
  <si>
    <t>Bis(1,1,1,5,5,5-hexafluoropentane-2,4-dionato-O,O')nickel</t>
  </si>
  <si>
    <t>14998-37-9</t>
  </si>
  <si>
    <t>Nickel acetate</t>
  </si>
  <si>
    <t>15060-62-5</t>
  </si>
  <si>
    <t>Nickel selenate</t>
  </si>
  <si>
    <t>15317-78-9</t>
  </si>
  <si>
    <t>Nickel, bis[bis(2-methylpropyl)carbamodithioato-S,S']-, (SP-4-1)-</t>
  </si>
  <si>
    <t>15521-65-0</t>
  </si>
  <si>
    <t>Nickel dimethyldithiocarbamate</t>
  </si>
  <si>
    <t>15699-18-0</t>
  </si>
  <si>
    <t>Nickel ammonium sulfate</t>
  </si>
  <si>
    <t>15780-33-3</t>
  </si>
  <si>
    <t>15843-91-1</t>
  </si>
  <si>
    <t>Cobaltate(4-), hexakis(cyano-C)-, tetrasodium, (OC-6-11)-</t>
  </si>
  <si>
    <t>14285-59-7</t>
  </si>
  <si>
    <t>7783-59-7</t>
  </si>
  <si>
    <t>Lead(IV) fluoride</t>
  </si>
  <si>
    <t>78-00-2</t>
  </si>
  <si>
    <t>79357-62-3</t>
  </si>
  <si>
    <t>Lead, (2-methyl-4,6-dinitrophenolato-O1)(nitrato-O)-.mu.-oxodi-, monohydrate</t>
  </si>
  <si>
    <t>79803-79-5</t>
  </si>
  <si>
    <t>Lead, C3-13-fatty acid naphthenate complexes</t>
  </si>
  <si>
    <t>811-54-1</t>
  </si>
  <si>
    <t>Lead formate</t>
  </si>
  <si>
    <t>81412-57-9</t>
  </si>
  <si>
    <t>Fatty acids, C9-11-branched, lead salts</t>
  </si>
  <si>
    <t>Lead dipropionate</t>
  </si>
  <si>
    <t>814-93-7</t>
  </si>
  <si>
    <t>Lead oxalate</t>
  </si>
  <si>
    <t>815-84-9</t>
  </si>
  <si>
    <t>Butanedioic acid, 2,3-dihydroxy- [R-(R*,R*)]-, lead(2+) salt (1:1)</t>
  </si>
  <si>
    <t>816-68-2</t>
  </si>
  <si>
    <t>Lead malate</t>
  </si>
  <si>
    <t>Cobaltate(1-), [2,4-dihydro-4-[(2-hydroxy-5-nitrophenyl)azo]-5-methyl-2-phenyl-3H-pyrazol-3-onato(2-)][1-[(2-hydroxy-5-nitrophenyl)azo]-2-naphthalenolato(2-)]-, hydrogen</t>
  </si>
  <si>
    <t>52729-67-6</t>
  </si>
  <si>
    <t>Cobaltate(1-), [29H,31H-phthalocyanine-C-sulfonato(3-)-N29,N30,N31,N32]-, sodium</t>
  </si>
  <si>
    <t>53108-50-2</t>
  </si>
  <si>
    <t>Cobaltate(1-), [N,N-bis(carboxymethyl)glycinato(3-)-N,O,O',O'']-, hydrogen, (T-4)-</t>
  </si>
  <si>
    <t>53433-12-8</t>
  </si>
  <si>
    <t>Thallium(I) selenide</t>
  </si>
  <si>
    <t>Phenol, 2,4,6-tris(1,1-dimethylethyl)-</t>
  </si>
  <si>
    <t>Nickel, bis[(cyano-C)triphenylborato(1-)-N]bis(hexanedinitrile-N,N')-</t>
  </si>
  <si>
    <t>83898-70-8</t>
  </si>
  <si>
    <t>Dimethoxy[29H,31H-phthalocyaninato(2-)-N29,N30,N31,N32]nickel</t>
  </si>
  <si>
    <t>84604-95-5</t>
  </si>
  <si>
    <t>Bis[di(3,5,5-trimethylhexyl)dithiocarbamato-S,S']nickel</t>
  </si>
  <si>
    <t>84776-45-4</t>
  </si>
  <si>
    <t>Fatty acids, C8-18 and C18-unsaturated, nickel salts</t>
  </si>
  <si>
    <t>84852-35-7</t>
  </si>
  <si>
    <t>(Isooctanoato-O)(neodecanoato-O)nickel</t>
  </si>
  <si>
    <t>84852-36-8</t>
  </si>
  <si>
    <t>(Isodecanoato-O)(isononanoato-O)nickel</t>
  </si>
  <si>
    <t>84852-37-9</t>
  </si>
  <si>
    <t>Cobaltous sulfamate</t>
  </si>
  <si>
    <t>14023-85-9</t>
  </si>
  <si>
    <t>Cobalt(3+), hexaammine-, (OC-6-11)-, triacetate</t>
  </si>
  <si>
    <t>14025-10-6</t>
  </si>
  <si>
    <t>Dipotassium [[N,N'-ethylenebis[N-(carboxymethyl)glycinato]](4-)-N,N',O,O',ON,ON']cobaltate(2-)</t>
  </si>
  <si>
    <t>Dibutyltin dibutoxide</t>
  </si>
  <si>
    <t>3349-36-8</t>
  </si>
  <si>
    <t>Dibutyltin dioctanoate</t>
  </si>
  <si>
    <t>TRIBUTYLTIN UNDECYLENATE</t>
  </si>
  <si>
    <t>7094-94-2</t>
  </si>
  <si>
    <t>(Chloroacetoxy)triphenylstannane</t>
  </si>
  <si>
    <t>7342-45-2</t>
  </si>
  <si>
    <t>Tripropyltin iodide</t>
  </si>
  <si>
    <t>7342-47-4</t>
  </si>
  <si>
    <t>Tributyltin iodide</t>
  </si>
  <si>
    <t>73927-91-0</t>
  </si>
  <si>
    <t>Tributyltin iodoacetate</t>
  </si>
  <si>
    <t>73927-92-1</t>
  </si>
  <si>
    <t>Tripropyltin iodoacetate</t>
  </si>
  <si>
    <t>73927-93-2</t>
  </si>
  <si>
    <t>TRIBUTYLTIN O-IODOBENZOATE</t>
  </si>
  <si>
    <t>73927-95-4</t>
  </si>
  <si>
    <t>Tributyltin .beta.-iodopropionate</t>
  </si>
  <si>
    <t>73927-97-6</t>
  </si>
  <si>
    <t>Tributyltin isooctylthioacetate</t>
  </si>
  <si>
    <t>Cobaltate(7-), bis[4-hydroxy-5-[(2-hydroxy-1-naphthalenyl)azo]-3-[(2-hydroxy-3-nitro-5-sulfophenyl)azo]-2,7-naphthalenedisulfonato(5-)]-, heptasodium</t>
  </si>
  <si>
    <t>74196-19-3</t>
  </si>
  <si>
    <t>Bis(4-benzoyl-2,4-dihydro-5-methyl-2-phenyl-3H-pyrazol-3-onato-O,O')(2,2,4,4-tetramethyl-7-oxa-3,20-diazadispiro[5.1.11.2]henicosan-21-one-O21)nickel</t>
  </si>
  <si>
    <t>79357-65-6</t>
  </si>
  <si>
    <t>Aluminum, triethyl-, reaction products with nickel(2+) bis(2-ethylhexanoate)</t>
  </si>
  <si>
    <t>79817-91-7</t>
  </si>
  <si>
    <t>63568-30-9</t>
  </si>
  <si>
    <t>Naphthalenesulfonic acid, diisononyl-, lead(2+) salt</t>
  </si>
  <si>
    <t>63918-97-8</t>
  </si>
  <si>
    <t>Lead styphnate</t>
  </si>
  <si>
    <t>64504-12-7</t>
  </si>
  <si>
    <t>50-32-8</t>
  </si>
  <si>
    <t>192-97-2</t>
  </si>
  <si>
    <t>218-01-9</t>
  </si>
  <si>
    <t>205-99-2</t>
  </si>
  <si>
    <t>205-82-3</t>
  </si>
  <si>
    <t>207-08-9</t>
  </si>
  <si>
    <t>53-70-3</t>
  </si>
  <si>
    <t>Nitrocellulose</t>
  </si>
  <si>
    <t>Trimethylphosphate</t>
  </si>
  <si>
    <t>7440-48-4</t>
  </si>
  <si>
    <t>101-77-9</t>
  </si>
  <si>
    <t>512-56-1</t>
  </si>
  <si>
    <t>Arsenous trichloride</t>
  </si>
  <si>
    <t>7784-38-5</t>
  </si>
  <si>
    <t>Manganese hydrogenarsenate</t>
  </si>
  <si>
    <t>Potassium arsenate</t>
  </si>
  <si>
    <t>7784-44-3</t>
  </si>
  <si>
    <t>Ammonium arsenate</t>
  </si>
  <si>
    <t>7784-45-4</t>
  </si>
  <si>
    <t>Arsenous triiodide</t>
  </si>
  <si>
    <t>7784-46-5</t>
  </si>
  <si>
    <t>Sodium arsenite</t>
  </si>
  <si>
    <t>84282-36-0</t>
  </si>
  <si>
    <t>Nickel, bis(2-heptadecyl-1H-imidazole-N3)bis(octanoato-O)-</t>
  </si>
  <si>
    <t>68958-86-1</t>
  </si>
  <si>
    <t>Nickelate(6-),[[[1,2-ethanediylbis[nitrilobis(methylene)]]tetrakis[phosphonato]](8-)], pentaammonium hydrogen,(OC-6-21)-</t>
  </si>
  <si>
    <t>68958-87-2</t>
  </si>
  <si>
    <t>11096-82-5</t>
  </si>
  <si>
    <t>Aroclor 1260</t>
  </si>
  <si>
    <t>11097-69-1</t>
  </si>
  <si>
    <t>AROCLOR 1254</t>
  </si>
  <si>
    <t>11104-28-2</t>
  </si>
  <si>
    <t>85292-77-9</t>
  </si>
  <si>
    <t>Lead(2+) 4-(1,1-dimethylethyl)benzoate</t>
  </si>
  <si>
    <t>85392-77-4</t>
  </si>
  <si>
    <t>Lead bis(5-oxo-L-prolinate)</t>
  </si>
  <si>
    <t>85392-78-5</t>
  </si>
  <si>
    <t>Lead bis(5-oxo-DL-prolinate)</t>
  </si>
  <si>
    <t>85536-79-4</t>
  </si>
  <si>
    <t>73324-01-3</t>
  </si>
  <si>
    <t>Cobaltate(3-), bis[5-chloro-2-hydroxy-3-[[2-oxo-1-[(phenylamino)carbonyl]propyl]azo]benzenesulfonato(3-)]-, trisodium</t>
  </si>
  <si>
    <t>73324-02-4</t>
  </si>
  <si>
    <t>Trisodium bis[4-hydroxy-3-nitro-5-[[2-oxo-1-[(phenylamino)carbonyl]propyl]azo]benzenesulphonato(3-)]cobaltate(3-)</t>
  </si>
  <si>
    <t>83803-62-7</t>
  </si>
  <si>
    <t>Diammonium pentahydrogen bis[4-hydroxy-3-[(2-hydroxy-5-nitrophenyl)azo]-7-[(3-phosphonophenyl)amino]naphthalene-2-sulphonato(5-)]cobaltate(7-)</t>
  </si>
  <si>
    <t>83803-65-0</t>
  </si>
  <si>
    <t>Silicic acid, beryllium salt</t>
  </si>
  <si>
    <t>66104-24-3</t>
  </si>
  <si>
    <t>7440-41-7</t>
  </si>
  <si>
    <t>Beryllium</t>
  </si>
  <si>
    <t>7787-46-4</t>
  </si>
  <si>
    <t>Beryllium bromide (BeBr2)</t>
  </si>
  <si>
    <t>7787-47-5</t>
  </si>
  <si>
    <t>Beryllium chloride</t>
  </si>
  <si>
    <t>7787-49-7</t>
  </si>
  <si>
    <t>7787-53-3</t>
  </si>
  <si>
    <t>Beryllium iodide (BeI2)</t>
  </si>
  <si>
    <t>7787-56-6</t>
  </si>
  <si>
    <t>Beryllium sulfate tetrahydrate</t>
  </si>
  <si>
    <t>10022-68-1</t>
  </si>
  <si>
    <t>100402-53-7</t>
  </si>
  <si>
    <t>Cadmium chloride phosphate (Cd5Cl(PO4)3), manganese-doped</t>
  </si>
  <si>
    <t>10108-64-2</t>
  </si>
  <si>
    <t>Cadmium chloride</t>
  </si>
  <si>
    <t>Cadmium sulfate</t>
  </si>
  <si>
    <t>101356-99-4</t>
  </si>
  <si>
    <t>Cadmium oxide (CdO), solid solution with calcium oxide and titanium oxide (TiO2), praseodymium-doped</t>
  </si>
  <si>
    <t>101357-00-0</t>
  </si>
  <si>
    <t>Cadmium selenide (CdSe), solid solution with cadmium sulfide, zinc selenide and zinc sulfide, aluminum and copper-doped</t>
  </si>
  <si>
    <t>101357-01-1</t>
  </si>
  <si>
    <t>Cadmium selenide (CdSe), solid solution with cadmium sulfide, zinc selenide and zinc sulfide, copper and manganese-doped</t>
  </si>
  <si>
    <t>101357-02-2</t>
  </si>
  <si>
    <t>Cadmium selenide (CdSe), solid solution with cadmium sulfide, zinc selenide and zinc sulfide, europium-doped</t>
  </si>
  <si>
    <t>101357-03-3</t>
  </si>
  <si>
    <t>Cadmium selenide (CdSe), solid solution with cadmium sulfide, zinc selenide and zinc sulfide, gold and manganese-doped</t>
  </si>
  <si>
    <t>101357-04-4</t>
  </si>
  <si>
    <t>Cadmium selenide (CdSe), solid solution with cadmium sulfide, zinc selenide and zinc sulfide, manganese and silver-doped</t>
  </si>
  <si>
    <t>10196-67-5</t>
  </si>
  <si>
    <t>Tetradecanoic acid, cadmium salt</t>
  </si>
  <si>
    <t>93966-74-6</t>
  </si>
  <si>
    <t>10028-18-9</t>
  </si>
  <si>
    <t>Nickel fluoride (NiF2)</t>
  </si>
  <si>
    <t>10101-96-9</t>
  </si>
  <si>
    <t>Mercury(2+), bis(2,4,6-tri-2-pyridinyl-1,3,5-triazine-N1,N2,N6)-, (OC-6-1'2)-</t>
  </si>
  <si>
    <t>537-64-4</t>
  </si>
  <si>
    <t>Mercury, bis(4-methylphenyl)-</t>
  </si>
  <si>
    <t>539-43-5</t>
  </si>
  <si>
    <t>Mercury, chloro(4-methylphenyl)-</t>
  </si>
  <si>
    <t>54295-90-8</t>
  </si>
  <si>
    <t>Tetrakis(acetato-O)[.mu.4-(3',6'-dihydroxy-3-oxospiro[isobenzofuran-1(3H),9'-[9H]xanthene]-2',4',5',7'-tetrayl)]tetramercury</t>
  </si>
  <si>
    <t>54-64-8</t>
  </si>
  <si>
    <t>Sodium o-(ethylmercurithio)benzoate</t>
  </si>
  <si>
    <t>55-68-5</t>
  </si>
  <si>
    <t>Phenylmercuric nitrate</t>
  </si>
  <si>
    <t>56724-82-4</t>
  </si>
  <si>
    <t>Mercury, phenyl(phenyldiazenecarbothioic acid 2-phenylhydrazidato)-</t>
  </si>
  <si>
    <t>5722-59-8</t>
  </si>
  <si>
    <t>[Benzoato(2-)-C2,O1]mercury</t>
  </si>
  <si>
    <t>57363-77-6</t>
  </si>
  <si>
    <t>Mercury, compound with sodium (4:1)</t>
  </si>
  <si>
    <t>583-15-3</t>
  </si>
  <si>
    <t>Mercuric benzoate</t>
  </si>
  <si>
    <t>584-18-9</t>
  </si>
  <si>
    <t>2-Hydroxy-5-(1,1,3,3-tetramethylbutyl)phenylmercury acetate</t>
  </si>
  <si>
    <t>584-43-0</t>
  </si>
  <si>
    <t>Disuccinimidomercury</t>
  </si>
  <si>
    <t>5857-39-6</t>
  </si>
  <si>
    <t>Chloro-2-thienylmercury</t>
  </si>
  <si>
    <t>587-85-9</t>
  </si>
  <si>
    <t>Diphenylmercury</t>
  </si>
  <si>
    <t>589-65-1</t>
  </si>
  <si>
    <t>Mercury succinate</t>
  </si>
  <si>
    <t>5902-76-1</t>
  </si>
  <si>
    <t>Ethane, 1,1-dichloro-1-fluoro-</t>
  </si>
  <si>
    <t>Heptahydrogen bis[4-hydroxy-3-[(2-hydroxy-5-nitrophenyl)azo]-7-[(3-phosphonophenyl)amino]naphthalene-2-sulphonato(5-)]cobaltate(7-)</t>
  </si>
  <si>
    <t>65492-00-4</t>
  </si>
  <si>
    <t>Sulfuric acid, cobalt salt, hydrate</t>
  </si>
  <si>
    <t>66104-83-4</t>
  </si>
  <si>
    <t>Cobaltate(1-), bis[2-[[4-(aminosulfonyl)-2-hydroxyphenyl]azo]-3-oxo-N-phenylbutanamidato(2-)]-, sodium</t>
  </si>
  <si>
    <t>6700-85-2</t>
  </si>
  <si>
    <t>67486-73-1</t>
  </si>
  <si>
    <t>Cobaltate(2-), [[N,N'-1,2-ethanediylbis[N-(carboxymethyl)glycinato]](4-)-N,N',O,O',ON,ON']-, (OC-6-21)-</t>
  </si>
  <si>
    <t>14960-16-8</t>
  </si>
  <si>
    <t>Cobalt dilaurate</t>
  </si>
  <si>
    <t>15137-09-4</t>
  </si>
  <si>
    <t>Cobalt disodium ethylenediaminetetraacetate</t>
  </si>
  <si>
    <t>15188-91-7</t>
  </si>
  <si>
    <t>Tris(heptane-3,5-dionato-O,O')cobalt</t>
  </si>
  <si>
    <t>15218-44-7</t>
  </si>
  <si>
    <t>3846-71-7</t>
  </si>
  <si>
    <t>Perfluoro-1-octanesulfonyl fluoride</t>
  </si>
  <si>
    <t>307-35-7</t>
  </si>
  <si>
    <t>2043-53-0</t>
  </si>
  <si>
    <t xml:space="preserve"> 2-(perflurooctyl)ethyl iodide, 8-2 telomer iodide:  </t>
  </si>
  <si>
    <t>Dibutyldimethoxystannane</t>
  </si>
  <si>
    <t>1067-55-6</t>
  </si>
  <si>
    <t>Cryofluorane</t>
  </si>
  <si>
    <t>Dichlorodifluoropropane</t>
  </si>
  <si>
    <t>Dichlorofluropropane</t>
  </si>
  <si>
    <t>Dichlorotetrafluoropropane</t>
  </si>
  <si>
    <t>Dichlorotrifluoropropane</t>
  </si>
  <si>
    <t>Trichlorotrifluoroethane</t>
  </si>
  <si>
    <t>1,1-Dichlor-1,2,2,2-tetrafluoroethane</t>
  </si>
  <si>
    <t>Nickel, bis(diethylcarbamodithioato-S,S')-, (SP-4-1)-</t>
  </si>
  <si>
    <t>14332-34-4</t>
  </si>
  <si>
    <t>Nickel hydrogen phosphate</t>
  </si>
  <si>
    <t>Cobaltate(1-), [2,4-dihydro-4-[(2-hydroxy-5-nitrophenyl)azo]-5-methyl-2-phenyl-3H-pyrazol-3 -onato(2-)][1-[(2-hydroxyphenyl)azo]-2-naphthalenolato(2-)]-, hydrogen, compound with 1-tridecanamine (1:1)</t>
  </si>
  <si>
    <t>70833-34-0</t>
  </si>
  <si>
    <t>Cobaltate(8-), bis[4-hydroxy-3-[(2-hydroxy-5-nitrophenyl)azo]-7-[(3-phosphonophenyl)amino]-2-naphthalenesulfonato(5-)]-, tetraammonium tetrahydrogen</t>
  </si>
  <si>
    <t>70851-34-2</t>
  </si>
  <si>
    <t>71060-75-8</t>
  </si>
  <si>
    <t>Telluric acid (H2TeO3), nickel(2+) salt (1:1)</t>
  </si>
  <si>
    <t>15852-21-8</t>
  </si>
  <si>
    <t>Telluric acid (H2TeO4), nickel(2+) salt (1:1)</t>
  </si>
  <si>
    <t>16083-14-0</t>
  </si>
  <si>
    <t>Nickel(2+) trifluoroacetate</t>
  </si>
  <si>
    <t>16337-84-1</t>
  </si>
  <si>
    <t>Carbonic acid, nickel salt</t>
  </si>
  <si>
    <t>Dibutyltin dilaurate</t>
  </si>
  <si>
    <t>77-58-7</t>
  </si>
  <si>
    <t>Dibutyltin maleate</t>
  </si>
  <si>
    <t>78-04-6</t>
  </si>
  <si>
    <t>Dibutyltin mercaptopropionate</t>
  </si>
  <si>
    <t>78-06-8</t>
  </si>
  <si>
    <t>Dibutyltin oxide</t>
  </si>
  <si>
    <t>818-08-6</t>
  </si>
  <si>
    <t>Dibutyltin linoleate</t>
  </si>
  <si>
    <t>85391-79-3</t>
  </si>
  <si>
    <t>Dibutyltin isooctanoate</t>
  </si>
  <si>
    <t>85702-74-5</t>
  </si>
  <si>
    <t>Dibutyltin linolenate</t>
  </si>
  <si>
    <t>95873-60-2</t>
  </si>
  <si>
    <t>Dibutyltin dilauryl mercaptide</t>
  </si>
  <si>
    <t>1185-81-5</t>
  </si>
  <si>
    <t>Dibutyltin di(isooctyl 3-mercaptopropionate)</t>
  </si>
  <si>
    <t>26761-46-6</t>
  </si>
  <si>
    <t>Dibutyltin bis(octylthioglycolate)</t>
  </si>
  <si>
    <t>Dibutyltin mercaptoacetate</t>
  </si>
  <si>
    <t>78-20-6</t>
  </si>
  <si>
    <t>Dibutytin di(2-ethylhexyl maleate)</t>
  </si>
  <si>
    <t>15546-12-0</t>
  </si>
  <si>
    <t>Dibutyltin bis(2-ethylhexyl-3-mercaptopropionate)</t>
  </si>
  <si>
    <t>53202-61-2</t>
  </si>
  <si>
    <t>Dibutyltin dimaleate</t>
  </si>
  <si>
    <t>10192-92-4</t>
  </si>
  <si>
    <t>Dibutyltin dibenzoate</t>
  </si>
  <si>
    <t>5847-54-1</t>
  </si>
  <si>
    <t>Dibutyltin bis(lauryl β-mercaptopropionate)</t>
  </si>
  <si>
    <t>51287-83-3</t>
  </si>
  <si>
    <t>Dibutyltin bis(oleyl maleate)</t>
  </si>
  <si>
    <t>29881-72-9</t>
  </si>
  <si>
    <t>Dibutyltin dihexanoate</t>
  </si>
  <si>
    <t>19704-60-0</t>
  </si>
  <si>
    <t>Cobaltate(1-), bis[3-[(4,5-dihydro-3-methyl-5-oxo-1-phenyl-1H-pyrazol-4-yl)azo]-4-hydroxy-N-(1-methylethyl)benzenesulfonamidato(2-)]-, hydrogen, compound with 2-propanamine (1:1)</t>
  </si>
  <si>
    <t>71839-76-4</t>
  </si>
  <si>
    <t>Plumbane, diethyldimethyl-</t>
  </si>
  <si>
    <t>1762-28-3</t>
  </si>
  <si>
    <t>Plumbane, triethylmethyl-</t>
  </si>
  <si>
    <t>17976-43-1</t>
  </si>
  <si>
    <t>Lead, [.mu.-[1,2-benzenedicarboxylato(2-)-O1:O2]]di-.mu.-oxotri-, cyclo-</t>
  </si>
  <si>
    <t>18608-34-9</t>
  </si>
  <si>
    <t>1,2-Benzenedicarboxylic acid, lead(2+) salt</t>
  </si>
  <si>
    <t>18917-82-3</t>
  </si>
  <si>
    <t>Lead dilactate</t>
  </si>
  <si>
    <t>19010-66-3</t>
  </si>
  <si>
    <t>Lead dimethyldithiocarbamate</t>
  </si>
  <si>
    <t>19136-34-6</t>
  </si>
  <si>
    <t>Lead maleate</t>
  </si>
  <si>
    <t>1920-90-7</t>
  </si>
  <si>
    <t>Plumbane, tetrabutyl-</t>
  </si>
  <si>
    <t>19528-55-3</t>
  </si>
  <si>
    <t>Lead palmitate</t>
  </si>
  <si>
    <t>19651-80-0</t>
  </si>
  <si>
    <t>7,11-Metheno-11H,13H-tetrazolo[1,5-c][1,7,3,5,2,6]dioxadiazadiplumbacyclododecine, 5,5,13,13-tetradehydro-4,5-dihydro-4,8,10,15-tetranitro-</t>
  </si>
  <si>
    <t>19783-14-3</t>
  </si>
  <si>
    <t>Lead hydroxide</t>
  </si>
  <si>
    <t>20383-42-0</t>
  </si>
  <si>
    <t>Phosphorodithioate O,O-bis(1,3-dimethylbutyl), lead salt</t>
  </si>
  <si>
    <t>20403-41-2</t>
  </si>
  <si>
    <t>Lead myristate</t>
  </si>
  <si>
    <t>20403-42-3</t>
  </si>
  <si>
    <t>Decanoic acid, lead salt</t>
  </si>
  <si>
    <t>20837-86-9</t>
  </si>
  <si>
    <t>Lead cyanamide</t>
  </si>
  <si>
    <t>20890-10-2</t>
  </si>
  <si>
    <t>Lead cyanamidate</t>
  </si>
  <si>
    <t>Telluric acid (H2TeO3), lead(2+) salt (1:1)</t>
  </si>
  <si>
    <t>15906-71-5</t>
  </si>
  <si>
    <t>Silicic acid (H4SiO4), lead salt</t>
  </si>
  <si>
    <t>15907-04-7</t>
  </si>
  <si>
    <t>Lead benzoate</t>
  </si>
  <si>
    <t>16038-76-9</t>
  </si>
  <si>
    <t>Phosphonic acid, lead salt</t>
  </si>
  <si>
    <t>16183-12-3</t>
  </si>
  <si>
    <t>Lead phthalate</t>
  </si>
  <si>
    <t>16450-50-3</t>
  </si>
  <si>
    <t>Diantimony lead tetroxide</t>
  </si>
  <si>
    <t>16996-40-0</t>
  </si>
  <si>
    <t>Lead 2-ethylhexoate</t>
  </si>
  <si>
    <t>16996-51-3</t>
  </si>
  <si>
    <t>Lead linoleate</t>
  </si>
  <si>
    <t>Lead b-resorcylate</t>
  </si>
  <si>
    <t>14255-04-0</t>
  </si>
  <si>
    <t>Lead 210</t>
  </si>
  <si>
    <t>14450-60-3</t>
  </si>
  <si>
    <t>1,2,3-Propanetricarboxylic acid, 2-hydroxy-, lead salt</t>
  </si>
  <si>
    <t>14466-01-4</t>
  </si>
  <si>
    <t>Lead acrylate</t>
  </si>
  <si>
    <t>14720-53-7</t>
  </si>
  <si>
    <t>Lead borate</t>
  </si>
  <si>
    <t>14846-40-3</t>
  </si>
  <si>
    <t>Plumbane, tetrakis(1-methylethyl)-</t>
  </si>
  <si>
    <t>15187-16-3</t>
  </si>
  <si>
    <t>Lead, [29H,31H-phthalocyaninato(2-)-N29,N30,N31,N32]-, (SP-4-1)-</t>
  </si>
  <si>
    <t>1520-78-1</t>
  </si>
  <si>
    <t>Chlorotrimethylplumbane</t>
  </si>
  <si>
    <t>15245-44-0</t>
  </si>
  <si>
    <t>15282-88-9</t>
  </si>
  <si>
    <t>Bis(pentane-2,4-dionato-O,O')lead</t>
  </si>
  <si>
    <t>15306-30-6</t>
  </si>
  <si>
    <t>Lauric acid, lead salt</t>
  </si>
  <si>
    <t>15347-55-4</t>
  </si>
  <si>
    <t>9-Octadecenoic acid (Z)-, lead salt</t>
  </si>
  <si>
    <t>15347-57-6</t>
  </si>
  <si>
    <t>Cobaltate(3-), bis[2-[[[4-hydroxy-3-[[2-oxo-1-[(phenylamino)carbonyl]propyl]azo]phenyl]sulfonyl]amino]benzoato(3-)]-, sodium dihydrogen</t>
  </si>
  <si>
    <t>73038-30-9</t>
  </si>
  <si>
    <t>Cobaltate(5-), bis[5-[(4-amino-6-chloro-1,3,5-triazin-2-yl)amino]-4-hydroxy-3-[(2-hydroxy-5-nitrophenyl)azo]-2,7-naphthalenedisulfonato(4-)]-, tetrapotassium sodium</t>
  </si>
  <si>
    <t>73195-17-2</t>
  </si>
  <si>
    <t>Cobaltate(1-), [6-amino-5-[(2-hydroxy-4-nitrophenyl)azo]-N-(2-hydroxypropyl)-2-naphthalenesulfonamidato(2-)][1-[(5-chloro-2-hydroxyphenyl)azo]-2-naphthalenolato(2-)]-, sodium</t>
  </si>
  <si>
    <t>73297-09-3</t>
  </si>
  <si>
    <t>Cobaltate(1-), bis[1-[(2-hydroxy-5-nitrophenyl)azo]-2-naphthalenolato(2-)]-, sodium</t>
  </si>
  <si>
    <t>73297-10-6</t>
  </si>
  <si>
    <t>Cobaltate(3-), bis[6-amino-5-[(2-hydroxy-3,5-dinitrophenyl)azo]-1-naphthalenesulfonato(3-)]-, sodium dihydrogen</t>
  </si>
  <si>
    <t>73297-17-3</t>
  </si>
  <si>
    <t>13530-65-9</t>
  </si>
  <si>
    <t>13530-68-2</t>
  </si>
  <si>
    <t>Chromic acid (H2Cr2O7)</t>
  </si>
  <si>
    <t>13548-42-0</t>
  </si>
  <si>
    <t>Copper chromate</t>
  </si>
  <si>
    <t>13675-47-3</t>
  </si>
  <si>
    <t>Copper dichromate</t>
  </si>
  <si>
    <t>13765-19-0</t>
  </si>
  <si>
    <t>Calcium chromate</t>
  </si>
  <si>
    <t>14018-95-2</t>
  </si>
  <si>
    <t>14104-85-9</t>
  </si>
  <si>
    <t>Magnesium dichromate</t>
  </si>
  <si>
    <t>14307-35-8</t>
  </si>
  <si>
    <t>Lithium chromate</t>
  </si>
  <si>
    <t>Ethane, 1,1,1-trichloro-2-fluoro-</t>
  </si>
  <si>
    <t>Ethane, 2-chloro-1,1,1,2-tetrafluoro-</t>
  </si>
  <si>
    <t>Ethane, 2,2-dichloro-1,1,1-trifluoro-</t>
  </si>
  <si>
    <t>Arsenic acid (H3AsO4), monoammonium salt</t>
  </si>
  <si>
    <t>57364-75-7</t>
  </si>
  <si>
    <t>Isononanoic acid, cobalt salt</t>
  </si>
  <si>
    <t>58197-53-8</t>
  </si>
  <si>
    <t>2-Propenoic acid, cobalt(2+) salt</t>
  </si>
  <si>
    <t>Flame retarding substances</t>
  </si>
  <si>
    <t>Dibismuth dilead tetraruthenium tridecaoxide</t>
  </si>
  <si>
    <t>11119-70-3</t>
  </si>
  <si>
    <t>Chromium lead oxide</t>
  </si>
  <si>
    <t>11120-22-2</t>
  </si>
  <si>
    <t>Lead silicate</t>
  </si>
  <si>
    <t>1120-46-3</t>
  </si>
  <si>
    <t>Lead oleate</t>
  </si>
  <si>
    <t>1153-06-6</t>
  </si>
  <si>
    <t>Chlorotriphenylplumbane</t>
  </si>
  <si>
    <t>1162-06-7</t>
  </si>
  <si>
    <t>Acetoxytriphenylplumbane</t>
  </si>
  <si>
    <t>116565-73-2</t>
  </si>
  <si>
    <t>Lead sulfomolybdochromate, silica encapsulated</t>
  </si>
  <si>
    <t>116565-74-3</t>
  </si>
  <si>
    <t>11077-19-3</t>
  </si>
  <si>
    <t>Cobaltocenium, (T-4)-tetrachlorocobaltate(2-) (2:1)</t>
  </si>
  <si>
    <t>11114-92-4</t>
  </si>
  <si>
    <t>Cobalt chromium alloy</t>
  </si>
  <si>
    <t>11139-24-5</t>
  </si>
  <si>
    <t>Cobalt, compound with gadolinium (7:2)</t>
  </si>
  <si>
    <t>12006-78-9</t>
  </si>
  <si>
    <t>Cobalt boride (Co3B)</t>
  </si>
  <si>
    <t>12013-10-4</t>
  </si>
  <si>
    <t>Cobalt disulfide</t>
  </si>
  <si>
    <t>12016-69-2</t>
  </si>
  <si>
    <t>1,1'-Biphenyl, 2,5-dibromo-</t>
  </si>
  <si>
    <t>Any intentionally added content</t>
  </si>
  <si>
    <t>Cobaltate(1-), bis[6-amino-5-[(2-hydroxy-4-nitrophenyl)azo]-N-methyl-2-naphthalenesulfonamidato(2-)]-, sodium</t>
  </si>
  <si>
    <t>70247-73-3</t>
  </si>
  <si>
    <t>70247-74-4</t>
  </si>
  <si>
    <t>70247-76-6</t>
  </si>
  <si>
    <t>12255-04-8</t>
  </si>
  <si>
    <t>Lanthanum arsenide (LaAs)</t>
  </si>
  <si>
    <t>12255-08-2</t>
  </si>
  <si>
    <t>Niobium arsenide (NbAs)</t>
  </si>
  <si>
    <t>12255-09-3</t>
  </si>
  <si>
    <t>13869-33-5</t>
  </si>
  <si>
    <t>Nickel, [N-(carboxymethyl)glycinato(2-)-N,O,ON]-</t>
  </si>
  <si>
    <t>13877-20-8</t>
  </si>
  <si>
    <t>Hexaamminenickel(2+) bis[tetrafluoroborate(1-)]</t>
  </si>
  <si>
    <t>13927-77-0</t>
  </si>
  <si>
    <t>Nickel, bis(dibutylcarbamodithioato-S,S')-, (SP-4-1)-</t>
  </si>
  <si>
    <t>13940-83-5</t>
  </si>
  <si>
    <t>Nickel fluoride (NiF2), tetrahydrate</t>
  </si>
  <si>
    <t>14055-02-8</t>
  </si>
  <si>
    <t>2-Naphthylammoniumacetat</t>
  </si>
  <si>
    <t>553-00-4</t>
  </si>
  <si>
    <t>Salts from 4,4'-Carbonimidoylbis[N,N-dimethylanilin]</t>
  </si>
  <si>
    <t>3,5-Dichlor-4-(1,1,2,2-tetrafluorethoxy)anilin</t>
  </si>
  <si>
    <t>104147-32-2</t>
  </si>
  <si>
    <t>Arsorous acid</t>
  </si>
  <si>
    <t>13464-58-9</t>
  </si>
  <si>
    <t>Arsin</t>
  </si>
  <si>
    <t>7784-42-1</t>
  </si>
  <si>
    <t>Cadmiumbis(diethyldithiocarbamat)</t>
  </si>
  <si>
    <t>14239-68-0</t>
  </si>
  <si>
    <t>4464-23-7</t>
  </si>
  <si>
    <t>90604-90-3</t>
  </si>
  <si>
    <t>1345-09-1</t>
  </si>
  <si>
    <t>58339-34-7</t>
  </si>
  <si>
    <t>90604-89-0</t>
  </si>
  <si>
    <t>134190-53-7</t>
  </si>
  <si>
    <t>110587-14-9</t>
  </si>
  <si>
    <t>134190-54-8</t>
  </si>
  <si>
    <t>28987-04-4</t>
  </si>
  <si>
    <t>108662-83-5</t>
  </si>
  <si>
    <t>134190-50-4</t>
  </si>
  <si>
    <t>79-38-9</t>
  </si>
  <si>
    <t>26588-23-8</t>
  </si>
  <si>
    <t>75-88-7</t>
  </si>
  <si>
    <t>11115-74-5</t>
  </si>
  <si>
    <t>C.I. Acid Red 182</t>
  </si>
  <si>
    <t>61901-42-6</t>
  </si>
  <si>
    <t>75101-45-0</t>
  </si>
  <si>
    <t>68457-13-6</t>
  </si>
  <si>
    <t>1345-16-0</t>
  </si>
  <si>
    <t>68186-86-7</t>
  </si>
  <si>
    <t>51053-44-2</t>
  </si>
  <si>
    <t>68187-11-1</t>
  </si>
  <si>
    <t>68187-49-5</t>
  </si>
  <si>
    <t>68610-13-9</t>
  </si>
  <si>
    <t>68186-85-6</t>
  </si>
  <si>
    <t>68186-87-8</t>
  </si>
  <si>
    <t>8011-87-8</t>
  </si>
  <si>
    <t>76-14-2</t>
  </si>
  <si>
    <t>134190-52-6</t>
  </si>
  <si>
    <t>127404-11-9</t>
  </si>
  <si>
    <t>127564-92-5</t>
  </si>
  <si>
    <t>Barium-neodecanoate</t>
  </si>
  <si>
    <t>Barium-nitrate</t>
  </si>
  <si>
    <t>Barium-perchlorate</t>
  </si>
  <si>
    <t>Barium-permanganate</t>
  </si>
  <si>
    <t>Barium-peroxide</t>
  </si>
  <si>
    <t>Paints, smelted materials, biocides (including wood treatment), leather and textile finishes, glasses, pyrotechnic objects, metal finishes, electronics</t>
  </si>
  <si>
    <t>4,4',6,6'-Tetrabromo[1,1'-biphenyl]-2,2'-diol</t>
  </si>
  <si>
    <t>16400-50-3</t>
  </si>
  <si>
    <t>1,1'-Biphenyl, 3,3',5,5'-tetrabromo-</t>
  </si>
  <si>
    <t>Tetraethylammoniumheptadecafluoroctansulfonate</t>
  </si>
  <si>
    <t>2-Propenoic acid, 2-methyl-, dodecyl ester, polymers with 2-[methyl[(perfluoro-C4-8-alkyl)- sulfonyl]amino]ethyl acrylate and vinylidene chloride</t>
  </si>
  <si>
    <t>Cobaltate(1-), [3-[[1-(4-chlorophenyl)-4,5-dihydro-3-methyl-5-oxo-1H-pyrazol-4-yl]azo]-4-hydroxy-N-methylbenzenesulfonamidato(2-)][N-[7-hydroxy-8-[[2-hydroxy-5-[(methylamino)sulfonyl]phenyl]azo]-1-naphthalenyl]acetamidato(2-)]-, hydrogen</t>
  </si>
  <si>
    <t>68442-96-6</t>
  </si>
  <si>
    <t>1,2,2-Trichloro-1,1-difluoroethane</t>
  </si>
  <si>
    <t>13598-15-7</t>
  </si>
  <si>
    <t>Beryllium phosphate</t>
  </si>
  <si>
    <t>13598-22-6</t>
  </si>
  <si>
    <t>Beryllium sulfide (BeS)</t>
  </si>
  <si>
    <t>13598-26-0</t>
  </si>
  <si>
    <t>Phosphoric acid, beryllium salt (2:3)</t>
  </si>
  <si>
    <t>13871-27-7</t>
  </si>
  <si>
    <t>Disodium tetrafluoroberyllate</t>
  </si>
  <si>
    <t>14874-86-3</t>
  </si>
  <si>
    <t>Beryllate(2-), tetrafluoro-, diammonium</t>
  </si>
  <si>
    <t>15191-85-2</t>
  </si>
  <si>
    <t>Silicic acid (H4SiO4), beryllium salt (1:2)</t>
  </si>
  <si>
    <t>19049-40-2</t>
  </si>
  <si>
    <t>Hexakis[.mu.-(acetato-O:O')]-.mu.4-oxotetraberyllium</t>
  </si>
  <si>
    <t>25638-88-4</t>
  </si>
  <si>
    <t>Tributyltin hydroxide</t>
  </si>
  <si>
    <t>1118-03-2</t>
  </si>
  <si>
    <t>Trimethyltin azide</t>
  </si>
  <si>
    <t>1118-14-5</t>
  </si>
  <si>
    <t>Trimethyltin acetate</t>
  </si>
  <si>
    <t>13302-06-2</t>
  </si>
  <si>
    <t>TRIBUTYLTIN METHANESULPHONATE</t>
  </si>
  <si>
    <t>13331-52-7</t>
  </si>
  <si>
    <t>Tributyltin Acrylate</t>
  </si>
  <si>
    <t>1461-22-9</t>
  </si>
  <si>
    <t>Tributyltin chloride</t>
  </si>
  <si>
    <t>1461-23-0</t>
  </si>
  <si>
    <t>Tributyltin bromide</t>
  </si>
  <si>
    <t>1529-30-2</t>
  </si>
  <si>
    <t>68411-07-4</t>
  </si>
  <si>
    <t>Copper, .beta.-resorcylate salicylate lead complexes</t>
  </si>
  <si>
    <t>68411-78-9</t>
  </si>
  <si>
    <t>Lead oxide (PbO), lead-contg.</t>
  </si>
  <si>
    <t>68515-80-0</t>
  </si>
  <si>
    <t>Cobaltate(1-), bis[4-hydroxy-3-[(2-hydroxy-1-naphthalenyl)azo]-N-(1-methylethyl)benzenesulfonamidato(2-)]-, sodium</t>
  </si>
  <si>
    <t>72391-10-7</t>
  </si>
  <si>
    <t>Disodium [5-[[1-(anilinocarbonyl)-2-oxopropyl]azo]-4-hydroxy-3-nitrobenzenesulphonato(3-)][2-[(2-hydroxy-5-nitrophenyl)azo]-3-oxo-N-phenylbutyramidato(2-)]cobaltate(2-)</t>
  </si>
  <si>
    <t>77630-54-7</t>
  </si>
  <si>
    <t>Cobaltate(3-), bis[6-amino-5-[(2-hydroxy-4-nitrophenyl)azo]-2-naphthalenesulfonato(3-)]-, trisodium</t>
  </si>
  <si>
    <t>7789-43-7</t>
  </si>
  <si>
    <t>Cobaltous bromide</t>
  </si>
  <si>
    <t>7791-13-1</t>
  </si>
  <si>
    <t>Cobalt (II) chloride, hexahydrate</t>
  </si>
  <si>
    <t>79135-28-7</t>
  </si>
  <si>
    <t>Trisodium bis[4-[4,5-dihydro-4-[(2-hydroxy-5-nitrophenyl)azo]-3-methyl-5-oxo-1H-pyrazol-1-yl]benzene-1-sulphonato(3-)]cobaltate(3-)</t>
  </si>
  <si>
    <t>79215-59-1</t>
  </si>
  <si>
    <t>Bis(6-methylheptane-2,4-dionato-O,O')cobalt</t>
  </si>
  <si>
    <t>79817-88-2</t>
  </si>
  <si>
    <t>21840-08-4</t>
  </si>
  <si>
    <t>N-(p-Arsenosophenyl)-1,3,5-triazine-2,4,6-triamine</t>
  </si>
  <si>
    <t>22831-42-1</t>
  </si>
  <si>
    <t>Aluminum arsenide (AlAs)</t>
  </si>
  <si>
    <t>24719-13-9</t>
  </si>
  <si>
    <t>Nickel, [29H,31H-phthalocyaninato(2-)-N29,N30,N31,N32]-, (SP-4-1)-</t>
  </si>
  <si>
    <t>14100-15-3</t>
  </si>
  <si>
    <t>Bis(quinolin-8-olato-N1,O8)nickel</t>
  </si>
  <si>
    <t>14216-75-2</t>
  </si>
  <si>
    <t>Nickel nitrate</t>
  </si>
  <si>
    <t>14220-17-8</t>
  </si>
  <si>
    <t>Nickel potassium cyanide</t>
  </si>
  <si>
    <t>14221-00-2</t>
  </si>
  <si>
    <t>Nickel, tetrakis(triphenyl phosphite-P)-, (T-4)-</t>
  </si>
  <si>
    <t>14267-17-5</t>
  </si>
  <si>
    <t>2-BUTENOIC ACID, 4-OXO-4-[ (TRIBUTYLSTANNYL)OXY]-</t>
  </si>
  <si>
    <t>4154-35-2</t>
  </si>
  <si>
    <t>Tripropyltin methacrylate</t>
  </si>
  <si>
    <t>4342-30-7</t>
  </si>
  <si>
    <t>Tri-n-butyl tin salicylate</t>
  </si>
  <si>
    <t>4342-36-3</t>
  </si>
  <si>
    <t>Tributyltin benzoate</t>
  </si>
  <si>
    <t>4638-25-9</t>
  </si>
  <si>
    <t>As solvent and as trifunctional cross-linking agent e.g. for polysulphide elastomers</t>
  </si>
  <si>
    <t>Flame retardant</t>
  </si>
  <si>
    <t>Vinyl chloride</t>
  </si>
  <si>
    <t>75-01-4</t>
  </si>
  <si>
    <t>Residual monomers in plastics, pigments and adhesives, antioxidants  stabilizing of Amines, Phenols,  in oils, greases, natural latex; blowing agents for foamed plastics</t>
  </si>
  <si>
    <t>Nickel, borate neodecanoate complexes</t>
  </si>
  <si>
    <t>93573-14-9</t>
  </si>
  <si>
    <t>Nickel, C5-23-branched carboxylate C4-10-fatty acids naphthenate complexes</t>
  </si>
  <si>
    <t>93573-15-0</t>
  </si>
  <si>
    <t>Phosphoric acid, nickel(2+) salt (2:3)</t>
  </si>
  <si>
    <t>106316-55-6</t>
  </si>
  <si>
    <t>Nickel, aqua[2-[(4,5-dihydro-3-methyl-5-oxo-1H-pyrazol-4-yl)azo]benzoato(2-)]-</t>
  </si>
  <si>
    <t>108818-89-9</t>
  </si>
  <si>
    <t>Cobaltate(1-), [3-[4-[(5-chloro-2-hydroxyphenyl)azo]-4,5-dihydro-3-methyl-5-oxo-1H-pyrazol-1-yl]benzenesulfonamidato(2-)][4-hydroxy-3-[(2-hydroxy-1-naphthalenyl)azo]-N-(1-methylethyl)benzenesulfonamidato(2-)]-, sodium</t>
  </si>
  <si>
    <t>72403-31-7</t>
  </si>
  <si>
    <t>67806-76-2</t>
  </si>
  <si>
    <t>1,2,3-Propanetriol, 1-(dihydrogen phosphate), nickel(2+) salt (1:1)</t>
  </si>
  <si>
    <t>68585-48-8</t>
  </si>
  <si>
    <t>Sulfuric acid, nickel(2+) salt (1:1), reaction products with nickel and nickel oxide (NiO)</t>
  </si>
  <si>
    <t>68698-80-6</t>
  </si>
  <si>
    <t>3864-99-1</t>
  </si>
  <si>
    <t xml:space="preserve">UV absorber used in moldings, doorside and roof etc.         </t>
  </si>
  <si>
    <t>Any intentionally added content must be reported</t>
  </si>
  <si>
    <t>4979-32-2</t>
  </si>
  <si>
    <t>Cadmium-barium laurate</t>
  </si>
  <si>
    <t>27133-66-0</t>
  </si>
  <si>
    <t>Chromic acid, barium potassium salt</t>
  </si>
  <si>
    <t>37131-86-5</t>
  </si>
  <si>
    <t>Diphosphoric acid, barium cadmium salt</t>
  </si>
  <si>
    <t>42579-89-5</t>
  </si>
  <si>
    <t>Sulfuric acid, barium lead salt</t>
  </si>
  <si>
    <t>Nickelate(4-), [22-[[(4-sulfophenyl)amino]sulfonyl]-29H,31H-phthalocyanine-1,8,15-trisulfonato(6-)-N29,N30,N31,N32]-, tetrahydrogen, (SP-4-2)-</t>
  </si>
  <si>
    <t>Disclaimer</t>
  </si>
  <si>
    <t>32011-18-0</t>
  </si>
  <si>
    <t>Mercuric cyanide</t>
  </si>
  <si>
    <t>592-63-2</t>
  </si>
  <si>
    <t>Mercury acetate</t>
  </si>
  <si>
    <t>592-85-8</t>
  </si>
  <si>
    <t>Mercuric thiocyanate</t>
  </si>
  <si>
    <t>593-74-8</t>
  </si>
  <si>
    <t>5954-14-3</t>
  </si>
  <si>
    <t>Mercury, (acetato-O)[3-(chloromethoxy)propyl-C,O]-</t>
  </si>
  <si>
    <t>5955-19-1</t>
  </si>
  <si>
    <t>Chloro-m-tolylmercury</t>
  </si>
  <si>
    <t>5964-24-9</t>
  </si>
  <si>
    <t>Sodium timerfonate</t>
  </si>
  <si>
    <t>5970-32-1</t>
  </si>
  <si>
    <t>Mercury salicylate</t>
  </si>
  <si>
    <t>59-85-8</t>
  </si>
  <si>
    <t>Cobaltate(1-), bis[4-hydroxy-3-[(2-hydroxy-1-naphthalenyl)azo]-N-methylbenzenesulfonamidato (2-)]-, sodium</t>
  </si>
  <si>
    <t>83804-08-4</t>
  </si>
  <si>
    <t>Cobaltate(1-), bis[4-hydroxy-3-[(2-hydroxy-1-naphthalenyl)azo]-N-methylbenzenesulfonamidato (2-)]-, lithium</t>
  </si>
  <si>
    <t>83817-76-9</t>
  </si>
  <si>
    <t>Cobaltate(1-), [4-hydroxy-3-[(2-hydroxy-1-naphthalenyl)azo]benzenesulfonamidato(2-)][4-hydr oxy-3-[(5-hydroxynaphth[2,1-d]-1,3-oxathiol-4-yl)azo]benzenesulfonamide ,-dioxidato(2-)]-, sodium</t>
  </si>
  <si>
    <t>83817-78-1</t>
  </si>
  <si>
    <t>Trimethyltin thiocyanate</t>
  </si>
  <si>
    <t>5035-67-6</t>
  </si>
  <si>
    <t>TRIBUTYLTIN 2-ETHYLHEXANOATE</t>
  </si>
  <si>
    <t>53404-82-3</t>
  </si>
  <si>
    <t>TRIBUTYLTIN ISOPROPYLSUCCINATE</t>
  </si>
  <si>
    <t>53466-85-6</t>
  </si>
  <si>
    <t>Aroclor 1248</t>
  </si>
  <si>
    <t>12674-11-2</t>
  </si>
  <si>
    <t>Aroclor 1016</t>
  </si>
  <si>
    <t>1336-36-3</t>
  </si>
  <si>
    <t>Dispersive applications (Brake and Friction linings)</t>
  </si>
  <si>
    <t>2781-10-4</t>
  </si>
  <si>
    <t>Di-n-butyltin di-2-ethylhexanoate</t>
  </si>
  <si>
    <t>1067-33-0</t>
  </si>
  <si>
    <t>Dibutyltin diacetate</t>
  </si>
  <si>
    <t>13173-04-1</t>
  </si>
  <si>
    <t>68189-40-2</t>
  </si>
  <si>
    <t>Cobalt, [29H,31H-phthalocyanine-C,C-disulfonyl dichloridato(2-)-N29,N30,N31,N32]-</t>
  </si>
  <si>
    <t>68201-98-9</t>
  </si>
  <si>
    <t>Hydrazinium(1+), (OC-6-21)-[[N,N'-1,2-ethanediylbis[N-(carboxymethyl)glycinato]](4-)-N,N',O,O',ON,ON']cobaltate(2-) (2:1)</t>
  </si>
  <si>
    <t>68213-72-9</t>
  </si>
  <si>
    <t>Diammonium tetrachloromercurate</t>
  </si>
  <si>
    <t>33724-17-3</t>
  </si>
  <si>
    <t>Bis[(+)-lactato]mercury</t>
  </si>
  <si>
    <t>33770-60-4</t>
  </si>
  <si>
    <t>Mercury, [2,5-dichloro-3,6-dihydroxy-2,5-cyclohexadiene-1,4-dionato(2-)-O1,O6]-</t>
  </si>
  <si>
    <t>3444-13-1</t>
  </si>
  <si>
    <t>Mercury(II) oxalate</t>
  </si>
  <si>
    <t>3570-80-7</t>
  </si>
  <si>
    <t>Fluorescein mercuric acetate</t>
  </si>
  <si>
    <t>3626-13-9</t>
  </si>
  <si>
    <t>Methylmercury benzoate</t>
  </si>
  <si>
    <t>3810-81-9</t>
  </si>
  <si>
    <t>13755-33-4</t>
  </si>
  <si>
    <t>Dicadmium hexakis(cyano-C)ferrate(4-)</t>
  </si>
  <si>
    <t>13814-59-0</t>
  </si>
  <si>
    <t>Selenious acid, cadmium salt (1:1)</t>
  </si>
  <si>
    <t>13814-62-5</t>
  </si>
  <si>
    <t>Selenic acid, cadmium salt (1:1)</t>
  </si>
  <si>
    <t>13832-25-2</t>
  </si>
  <si>
    <t>Cadmium diricinoleate</t>
  </si>
  <si>
    <t>13847-17-1</t>
  </si>
  <si>
    <t xml:space="preserve">Diethylmethylbenzenediamine  </t>
  </si>
  <si>
    <t>68479-98-1</t>
  </si>
  <si>
    <t>Cobaltate(1-), bis[2-[(2-hydroxy-4-nitrophenyl)azo]-1-naphthalenolato(2-)]-, hydrogen</t>
  </si>
  <si>
    <t>64611-71-8</t>
  </si>
  <si>
    <t>Cobaltate(1-), bis[1-[(2-hydroxy-4-nitrophenyl)azo]-2-naphthalenolato(2-)]-, sodium</t>
  </si>
  <si>
    <t>65335-15-1</t>
  </si>
  <si>
    <t>Lead silicate sulfate</t>
  </si>
  <si>
    <t>12737-98-3</t>
  </si>
  <si>
    <t>12765-51-4</t>
  </si>
  <si>
    <t>Lead oxide sulfate</t>
  </si>
  <si>
    <t>13094-04-7</t>
  </si>
  <si>
    <t>Lead(2+) (R)-12-hydroxyoleate</t>
  </si>
  <si>
    <t>1309-60-0</t>
  </si>
  <si>
    <t>Lead peroxide</t>
  </si>
  <si>
    <t>1310-03-8</t>
  </si>
  <si>
    <t>Lead hexafluorosilicate</t>
  </si>
  <si>
    <t>1314-27-8</t>
  </si>
  <si>
    <t>Lead trioxide</t>
  </si>
  <si>
    <t>1314-41-6</t>
  </si>
  <si>
    <t>Lead tetraoxide</t>
  </si>
  <si>
    <t>1314-87-0</t>
  </si>
  <si>
    <t>Lead sulfide (PbS)</t>
  </si>
  <si>
    <t>1314-91-6</t>
  </si>
  <si>
    <t>Lead telluride</t>
  </si>
  <si>
    <t>1317-36-8</t>
  </si>
  <si>
    <t>Lead monoxide</t>
  </si>
  <si>
    <t>1319-46-6</t>
  </si>
  <si>
    <t>67763-27-3</t>
  </si>
  <si>
    <t>Nickel, (2-propanol)[[2,2'-thiobis[4-(1,1,3,3-tetramethylbutyl)phenolato]](2-)-O,O',S]-</t>
  </si>
  <si>
    <t>Fatty acids, C8-10-branched, lead salts</t>
  </si>
  <si>
    <t>Lead diundec-10-enoate</t>
  </si>
  <si>
    <t>94246-84-1</t>
  </si>
  <si>
    <t>(Isononanoato-O)(isooctanoato-O)lead</t>
  </si>
  <si>
    <t>94246-85-2</t>
  </si>
  <si>
    <t>(Isodecanoato-O)(isooctanoato-O)lead</t>
  </si>
  <si>
    <t>94246-86-3</t>
  </si>
  <si>
    <t>(Isodecanoato-O)(isononanoato-O)lead</t>
  </si>
  <si>
    <t>94246-87-4</t>
  </si>
  <si>
    <t>(Isodecanoato-O)(neodecanoato-O)lead</t>
  </si>
  <si>
    <t>94246-90-9</t>
  </si>
  <si>
    <t>(2-Ethylhexanoato-O)(isooctanoato-O)lead</t>
  </si>
  <si>
    <t>94246-91-0</t>
  </si>
  <si>
    <t>Thallium arsenide (TlAs)</t>
  </si>
  <si>
    <t>12006-15-4</t>
  </si>
  <si>
    <t>Cadmium arsenide (Cd3As2)</t>
  </si>
  <si>
    <t>12044-42-7</t>
  </si>
  <si>
    <t>Cobalt arsenide (CoAs2)</t>
  </si>
  <si>
    <t>12068-61-0</t>
  </si>
  <si>
    <t>Nickel diarsenide</t>
  </si>
  <si>
    <t>12256-04-1</t>
  </si>
  <si>
    <t>Thallium selenide (Tl2Se)</t>
  </si>
  <si>
    <t>Lead(2+) neodecanoate</t>
  </si>
  <si>
    <t>71686-03-8</t>
  </si>
  <si>
    <t>Lead(II) fumarate</t>
  </si>
  <si>
    <t>71753-04-3</t>
  </si>
  <si>
    <t>Hydroxy(neodecanoato-O)lead</t>
  </si>
  <si>
    <t>72586-00-6</t>
  </si>
  <si>
    <t>agents in polyester resins, PES-fibers,</t>
  </si>
  <si>
    <t xml:space="preserve">Residues and degradation products of plastics (aminoplasts, urea- and melamine resins, foam plastics, vulcanization accelerators, basis for synthetic tannins, biocides, adhesives, formed woods </t>
  </si>
  <si>
    <t>0.01%</t>
  </si>
  <si>
    <t xml:space="preserve"> Sodium [4-[[6-[(4-amino-6-chloro-1,3,5-triazin-2-yl)amino]-1-hydroxy-3-sulpho-2-naphthyl]azo]-3-hydroxy-7-nitronaphthalene-1-sulphonato(4-)]cobaltate(1-)</t>
  </si>
  <si>
    <t>10026-17-2</t>
  </si>
  <si>
    <t>Cobalt(II) fluoride</t>
  </si>
  <si>
    <t>10026-18-3</t>
  </si>
  <si>
    <t>Cobalt fluoride (CoF3)</t>
  </si>
  <si>
    <t>10026-22-9</t>
  </si>
  <si>
    <t>Cobalt nitrate</t>
  </si>
  <si>
    <t>10026-23-0</t>
  </si>
  <si>
    <t>Cobalt(2+) selenite</t>
  </si>
  <si>
    <t>Carbon tetrabromide</t>
  </si>
  <si>
    <t>5870-61-1</t>
  </si>
  <si>
    <t>2-Bromo-1,1-dichloroethylene</t>
  </si>
  <si>
    <t>594-15-0</t>
  </si>
  <si>
    <t>Tribromochloromethane</t>
  </si>
  <si>
    <t>594-18-3</t>
  </si>
  <si>
    <t>Dibromodichloromethane</t>
  </si>
  <si>
    <t>598-16-3</t>
  </si>
  <si>
    <t>Ethane, tribromo-</t>
  </si>
  <si>
    <t>598-73-2</t>
  </si>
  <si>
    <t>Bromotrifluoroethylene</t>
  </si>
  <si>
    <t>630-25-1</t>
  </si>
  <si>
    <t>1,2-Dibromotetrachloroethane</t>
  </si>
  <si>
    <t>74-83-9</t>
  </si>
  <si>
    <t>Methyl bromide (Bromomethane)</t>
  </si>
  <si>
    <t>74925-63-6</t>
  </si>
  <si>
    <t>Chlorobromotrifluoroethane</t>
  </si>
  <si>
    <t>Chlorobromomethane</t>
  </si>
  <si>
    <t>75-61-6</t>
  </si>
  <si>
    <t>75-62-7</t>
  </si>
  <si>
    <t>Reason Code</t>
  </si>
  <si>
    <t>Nickel, [N,N',N'',N'''-tetrakis[4-(4,5-dihydro-3-methyl-5-oxo-1H-pyrazol-1-yl)phenyl]-29H,31H-phthalocyanine-C,C,C,C-tetrasulfonamidato(2-)-N29,N30,N31,N32]-</t>
  </si>
  <si>
    <t>73892-02-1</t>
  </si>
  <si>
    <t>Antimony oxide (Sb2O3), solid solution with nickel oxide (NiO) and titanium oxide (TiO2)</t>
  </si>
  <si>
    <t>7440-02-0</t>
  </si>
  <si>
    <t>Nickel</t>
  </si>
  <si>
    <t>7580-31-6</t>
  </si>
  <si>
    <t>2-Ethylhexanoic acid, nickel salt</t>
  </si>
  <si>
    <t>76625-10-0</t>
  </si>
  <si>
    <t>Bis[N-(2-hydroxyethyl)-N-methylglycinato-N,O,on]nickel</t>
  </si>
  <si>
    <t>7718-54-9</t>
  </si>
  <si>
    <t>Nickel(II) chloride</t>
  </si>
  <si>
    <t>77245-35-3</t>
  </si>
  <si>
    <t>Nickel, bis[[didecyl (1,2-dicyano-1,2-ethenediyl)bis[carbamato]](2-)]-</t>
  </si>
  <si>
    <t>7757-95-1</t>
  </si>
  <si>
    <t>Lead(2+) 4,6-dinitro-o-cresolate</t>
  </si>
  <si>
    <t>65127-78-8</t>
  </si>
  <si>
    <t>Lead 12-hydroxyoctadecanoate</t>
  </si>
  <si>
    <t>65151-08-8</t>
  </si>
  <si>
    <t>Plumbane, tetrakis(1-methylpropyl)-</t>
  </si>
  <si>
    <t>65229-22-3</t>
  </si>
  <si>
    <t>Cadmium molybdenum oxide (CdMoO4)</t>
  </si>
  <si>
    <t>14017-36-8</t>
  </si>
  <si>
    <t>Source
(Legal requirements, regulations)</t>
  </si>
  <si>
    <t>Acetaldehyde</t>
  </si>
  <si>
    <t>75-07-0</t>
  </si>
  <si>
    <t>D</t>
  </si>
  <si>
    <t>Acrylamide</t>
  </si>
  <si>
    <t>79-06-1</t>
  </si>
  <si>
    <t>Acrylonitrile</t>
  </si>
  <si>
    <t>107-13-1</t>
  </si>
  <si>
    <t>Pigments, sulfonamides, isocyanate - plastics</t>
  </si>
  <si>
    <t>Glycine, N-ethyl-N-[(heptadecafluorooctyl)sulfonyl]-, potassium salt</t>
  </si>
  <si>
    <t>D/P</t>
  </si>
  <si>
    <t>92-67-1</t>
  </si>
  <si>
    <t>92-87-5</t>
  </si>
  <si>
    <t>Cadmium selenide sulphide</t>
  </si>
  <si>
    <t>11129-14-9</t>
  </si>
  <si>
    <t>Cadmium zinc sulfide</t>
  </si>
  <si>
    <t>12014-14-1</t>
  </si>
  <si>
    <t>Cadmium titanium oxide (CdTiO3)</t>
  </si>
  <si>
    <t>12014-28-7</t>
  </si>
  <si>
    <t>Cadmium phosphide (Cd3P2)</t>
  </si>
  <si>
    <t>12014-29-8</t>
  </si>
  <si>
    <t>Antimony, compound with cadmium (2:3)</t>
  </si>
  <si>
    <t>12139-22-9</t>
  </si>
  <si>
    <t>Cadmium peroxide (Cd(O2))</t>
  </si>
  <si>
    <t>12139-23-0</t>
  </si>
  <si>
    <t>Cadmium zirconium oxide (CdZrO3)</t>
  </si>
  <si>
    <t>12185-64-7</t>
  </si>
  <si>
    <t>Cadmium chloride phosphate (Cd5Cl(PO4)3)</t>
  </si>
  <si>
    <t>12187-14-3</t>
  </si>
  <si>
    <t>Cadmium niobium oxide (Cd2Nb2O7)</t>
  </si>
  <si>
    <t>12213-70-6</t>
  </si>
  <si>
    <t>Cadmium selenide sulfide, (Cd2SeS)</t>
  </si>
  <si>
    <t>12214-12-9</t>
  </si>
  <si>
    <t>Cadmium selenide sulfide (Cd2SeS)</t>
  </si>
  <si>
    <t>12292-07-8</t>
  </si>
  <si>
    <t>Cadmium tantalum oxide (CdTa2O6)</t>
  </si>
  <si>
    <t>12442-27-2</t>
  </si>
  <si>
    <t>Cadmium zinc sulfide ((Cd,Zn)S)</t>
  </si>
  <si>
    <t>12626-36-7</t>
  </si>
  <si>
    <t>Cadmium selenide sulfide (Cd(Se,S))</t>
  </si>
  <si>
    <t>12656-57-4</t>
  </si>
  <si>
    <t>Isononanoic acid, nickel(2+) salt</t>
  </si>
  <si>
    <t>84852-38-0</t>
  </si>
  <si>
    <t>(2-Ethylhexanoato-O)(isooctanoato-O)nickel</t>
  </si>
  <si>
    <t>84852-39-1</t>
  </si>
  <si>
    <t>(2-Ethylhexanoato-O)(isodecanoato-O)nickel</t>
  </si>
  <si>
    <t>85026-81-9</t>
  </si>
  <si>
    <t>Bis(5-oxo-DL-prolinato-N1,O2)nickel</t>
  </si>
  <si>
    <t>85135-77-9</t>
  </si>
  <si>
    <t>(2-Ethylhexanoato-O)(neodecanoato-O)nickel</t>
  </si>
  <si>
    <t>68187-37-1</t>
  </si>
  <si>
    <t>Lead, 2-ethylhexanoate tall-oil fatty acids complexes</t>
  </si>
  <si>
    <t>6838-85-3</t>
  </si>
  <si>
    <t>68409-79-0</t>
  </si>
  <si>
    <t>Fatty acids, C8-10-branched, lead salts, basic</t>
  </si>
  <si>
    <t>Acetic acid, 2,2',2''-[(methylstannylidyne)tris(thio)]tris-, triisooctyl ester</t>
  </si>
  <si>
    <t>56-24-6</t>
  </si>
  <si>
    <t>Trimethyltin hydroxide</t>
  </si>
  <si>
    <t>Bis(tributyltin)oxide</t>
  </si>
  <si>
    <t>56-36-0</t>
  </si>
  <si>
    <t>Tributyltin acetate</t>
  </si>
  <si>
    <t>56573-85-4</t>
  </si>
  <si>
    <t>Tributyltin</t>
  </si>
  <si>
    <t>57808-37-4</t>
  </si>
  <si>
    <t>Tripropyltin laurate</t>
  </si>
  <si>
    <t>5847-52-9</t>
  </si>
  <si>
    <t>TRIBUTYLTIN CHLOROACETATE</t>
  </si>
  <si>
    <t>63869-87-4</t>
  </si>
  <si>
    <t>Trimethyltin sulphate</t>
  </si>
  <si>
    <t>639-58-7</t>
  </si>
  <si>
    <t>Triphenyl tin chloride</t>
  </si>
  <si>
    <t>6517-25-5</t>
  </si>
  <si>
    <t>Tributyltin sulfamate</t>
  </si>
  <si>
    <t>681-99-2</t>
  </si>
  <si>
    <t>Tributyltin isothiocyanate</t>
  </si>
  <si>
    <t>688-73-3</t>
  </si>
  <si>
    <t>Tributyltin (and salts and esters)</t>
  </si>
  <si>
    <t>69226-47-7</t>
  </si>
  <si>
    <t>Nickelate(6-), [4-[[5-[[(3,6-dichloro-4-pyridazinyl)carbonyl]amino]-2-sulfophenyl]azo]-4,5-dihydro-5-oxo-1-[5-[[(trisulfo-29H,31H-phthalocyaninyl)sulfonyl]amino]-2-sulfophenyl]-1H-pyrazole-3-carboxylato(8-)-N29,N30,N31,N32]-,hexahydrogen</t>
  </si>
  <si>
    <t>68912-08-3</t>
  </si>
  <si>
    <t>Nickel, [(2-amino-2-oxoethoxy)acetato(2-)]-</t>
  </si>
  <si>
    <t>68189-15-1</t>
  </si>
  <si>
    <t>Nickel, bis[(2-hydroxy-4-octylphenyl)phenylmethanonato-O,O']-</t>
  </si>
  <si>
    <t>68309-97-7</t>
  </si>
  <si>
    <t>Nickel(2+), tris(4,7-diphenyl-1,10-phenanthroline-N1,N10)-, (OC-6-11)-, bis[tetrafluoroborate(1-)]</t>
  </si>
  <si>
    <t>68391-37-7</t>
  </si>
  <si>
    <t>Barium 4- (5-chloro-4-methyl-2-sulphonatophenyl)azo -3-hydroxy-2-naphthoate</t>
  </si>
  <si>
    <t>Barium bis 5-chloro-4-ethyl-2- (2-hydroxy-1-naphthyl)azo benzenesulp...</t>
  </si>
  <si>
    <t>Barium(2+) hydrogen 2- (2-hydroxy-3,6-disulphonato-1-naphthyl)azo benzoate</t>
  </si>
  <si>
    <t>Barium 2-(2-hydroxy-3,6-disulphonato-1-naphthyl)azo benzoate (3:2)</t>
  </si>
  <si>
    <t>10048-99-4</t>
  </si>
  <si>
    <t>Barium tetraiodomercurate</t>
  </si>
  <si>
    <t>10294-40-3</t>
  </si>
  <si>
    <t>Barium chromate</t>
  </si>
  <si>
    <t>15337-60-7</t>
  </si>
  <si>
    <t>Secondary plasticisers in polyvinyl chloride (PVC), extreme pressure additives in metal working fluids, plasticisers in paints, additives to adhesives and sealants, in fat liquors used in leather processing, flame retardant plasticisers in rubbers and oth</t>
  </si>
  <si>
    <t>Acetamide, N-methyl-</t>
  </si>
  <si>
    <t>Dimethylfumarate</t>
  </si>
  <si>
    <t>3,5-Dichloro-4-(1,1,2,2-Tetrafluroethoxy)Aniline</t>
  </si>
  <si>
    <t>79-16-3</t>
  </si>
  <si>
    <t>84-69-5</t>
  </si>
  <si>
    <t>624-49-7</t>
  </si>
  <si>
    <t>55965-84-9</t>
  </si>
  <si>
    <t>Naphthenic acid, Barium salts</t>
  </si>
  <si>
    <t>61789-67-1</t>
  </si>
  <si>
    <t>EU-R 1272/2008/EEC, classified as toxic</t>
  </si>
  <si>
    <t>Diorganotin compounds</t>
  </si>
  <si>
    <t>Dibutyltin compounds, all members</t>
  </si>
  <si>
    <t>Hexabromodiphenyl ether</t>
  </si>
  <si>
    <t>36483-60-0</t>
  </si>
  <si>
    <t>68928-80-3</t>
  </si>
  <si>
    <t>EU Index Number 050-012-00-5</t>
  </si>
  <si>
    <t>24212-54-2</t>
  </si>
  <si>
    <t>Di-.mu.-carbonyltetracarbonylbis(triphenylphosphine)dicobalt</t>
  </si>
  <si>
    <t>24215-94-9</t>
  </si>
  <si>
    <t>41556-46-1</t>
  </si>
  <si>
    <t>Lead bis(piperidine-1-carbodithioate)</t>
  </si>
  <si>
    <t>42558-73-6</t>
  </si>
  <si>
    <t>Lead propionate</t>
  </si>
  <si>
    <t>50319-14-7</t>
  </si>
  <si>
    <t>Phenol, 2-methyldinitro-, lead salt</t>
  </si>
  <si>
    <t>50825-29-1</t>
  </si>
  <si>
    <t>Lead naphthalate</t>
  </si>
  <si>
    <t>51105-45-4</t>
  </si>
  <si>
    <t>3-(Triphenylplumbyl)-1H-pyrazole</t>
  </si>
  <si>
    <t>512-26-5</t>
  </si>
  <si>
    <t>1,2,3-Propanetricarboxylic acid, 2-hydroxy-, lead(2+) salt (2:3)</t>
  </si>
  <si>
    <t>51317-24-9</t>
  </si>
  <si>
    <t>Lead nitroresorcinate</t>
  </si>
  <si>
    <t>51325-28-1</t>
  </si>
  <si>
    <t>Trinitrophloroglucinol, lead salt</t>
  </si>
  <si>
    <t>51404-69-4</t>
  </si>
  <si>
    <t>Acetic acid, lead salt, basic</t>
  </si>
  <si>
    <t>51899-02-6</t>
  </si>
  <si>
    <t>Lead chromate sulfate (Pb9(CrO4)5(SO4)4)</t>
  </si>
  <si>
    <t>52080-60-1</t>
  </si>
  <si>
    <t>Octadecanoic acid, lead(2+) salt, tribasic</t>
  </si>
  <si>
    <t>52231-92-2</t>
  </si>
  <si>
    <t>Sulfurous acid, lead salt, basic</t>
  </si>
  <si>
    <t>52609-46-8</t>
  </si>
  <si>
    <t>52652-59-2</t>
  </si>
  <si>
    <t>Lead stearate dibasic</t>
  </si>
  <si>
    <t>52732-72-6</t>
  </si>
  <si>
    <t>Sulfuric acid, lead salt, tetrabasic</t>
  </si>
  <si>
    <t>52847-85-5</t>
  </si>
  <si>
    <t>Lead bis(isononanoate)</t>
  </si>
  <si>
    <t>53807-64-0</t>
  </si>
  <si>
    <t>Phosphonic acid, lead salt, basic</t>
  </si>
  <si>
    <t>54554-36-8</t>
  </si>
  <si>
    <t>Bismuth lead ruthenium oxide</t>
  </si>
  <si>
    <t>67674-14-0</t>
  </si>
  <si>
    <t>Petrolatum, petroleum, oxidized, lead salt</t>
  </si>
  <si>
    <t>67711-86-8</t>
  </si>
  <si>
    <t>68130-19-8</t>
  </si>
  <si>
    <t>Silicic acid, lead nickel salt</t>
  </si>
  <si>
    <t>68131-60-2</t>
  </si>
  <si>
    <t>Fatty acids, C12-18, lead salts</t>
  </si>
  <si>
    <t>68152-99-8</t>
  </si>
  <si>
    <t>Linseed oil, reaction products with lead oxide (Pb3O4) and mastic</t>
  </si>
  <si>
    <t>68155-47-5</t>
  </si>
  <si>
    <t>Naphthenic acid, cobalt lead manganese salt</t>
  </si>
  <si>
    <t>61789-50-2</t>
  </si>
  <si>
    <t>Lead, bis(carbonato(2-))dihydroxytri</t>
  </si>
  <si>
    <t>1344-36-1</t>
  </si>
  <si>
    <t>Boric acid (HBO2), lead(2+) salt, monohydrate (8CI, 9CI)</t>
  </si>
  <si>
    <t>10214-39-8</t>
  </si>
  <si>
    <t>Fatty acids, C6-19-branched, lead salts, basic</t>
  </si>
  <si>
    <t>68603-83-8</t>
  </si>
  <si>
    <t>Pigment Lightfast Lead-Molybdate Orange OS (9CI)</t>
  </si>
  <si>
    <t>78690-68-3</t>
  </si>
  <si>
    <t>Mercury, (2-mercaptoacetamidato-O,S)methyl</t>
  </si>
  <si>
    <t>7548-26-7</t>
  </si>
  <si>
    <t>Mercury-difulminate</t>
  </si>
  <si>
    <t>628-86-4</t>
  </si>
  <si>
    <t>Calcium-Magnesium-Zirconium-Silicate Mixture</t>
  </si>
  <si>
    <t>329211-92-9</t>
  </si>
  <si>
    <t>198831-12-8</t>
  </si>
  <si>
    <t>Antimony nickel titanium oxide yellow</t>
  </si>
  <si>
    <t>8007-18-9</t>
  </si>
  <si>
    <t>Iron nickel zinc oxide</t>
  </si>
  <si>
    <t>12645-50-0</t>
  </si>
  <si>
    <t>14406-71-4</t>
  </si>
  <si>
    <t>5,5-Azobis(2,4,6-pyrimidinetriol), nickel complex</t>
  </si>
  <si>
    <t>68511-62-6</t>
  </si>
  <si>
    <t xml:space="preserve">Chrome iron nickel black spinel </t>
  </si>
  <si>
    <t>71631-15-7</t>
  </si>
  <si>
    <t>Nickel niobium titanium yellow rutile</t>
  </si>
  <si>
    <t>68611-43-8</t>
  </si>
  <si>
    <t>Nickel phosphate</t>
  </si>
  <si>
    <t>14396-43-1</t>
  </si>
  <si>
    <t>Nickel sulfide</t>
  </si>
  <si>
    <t>11113-75-0</t>
  </si>
  <si>
    <t xml:space="preserve">Phosphoric acid,compounds,nickel(2+) zinc salt (2:1:2) </t>
  </si>
  <si>
    <t>90053-13-7</t>
  </si>
  <si>
    <t>Phosphoric acid,compounds,nickel(2+) zinc salt (2:1:2) tetrahydrate</t>
  </si>
  <si>
    <t>501953-51-1</t>
  </si>
  <si>
    <t>Aluminiummagnesiumnickelsiliziumoxide</t>
  </si>
  <si>
    <t>Dicyclohexylammonium nitrite</t>
  </si>
  <si>
    <t>3129-91-7</t>
  </si>
  <si>
    <t>Diethyldihexadecylammonium nitrite (6CI, 7CI)</t>
  </si>
  <si>
    <t>105841-28-9</t>
  </si>
  <si>
    <t>Diisopropylammonium nitrite</t>
  </si>
  <si>
    <t>34915-40-7</t>
  </si>
  <si>
    <t>Morpholin, Nitrite (9CI)</t>
  </si>
  <si>
    <t>62076-93-1</t>
  </si>
  <si>
    <t>Pentyl nitrite</t>
  </si>
  <si>
    <t>463-04-7</t>
  </si>
  <si>
    <t>924-43-6</t>
  </si>
  <si>
    <t>61288-13-9</t>
  </si>
  <si>
    <t>Bromkal 80</t>
  </si>
  <si>
    <t>Plutonium</t>
  </si>
  <si>
    <t>7440-07-5</t>
  </si>
  <si>
    <t>Radium</t>
  </si>
  <si>
    <t>7440-14-4</t>
  </si>
  <si>
    <t>Thorium</t>
  </si>
  <si>
    <t>7440-29-1</t>
  </si>
  <si>
    <t>Tricyclohexyl Tin Compounds</t>
  </si>
  <si>
    <t>Triethyl Tin Compounds</t>
  </si>
  <si>
    <t>Trihexyl Tin Compounds</t>
  </si>
  <si>
    <t>Nickelate(6-), [4-[[5-[[(3,6-dichloro-4-pyridazinyl)carbonyl]amino]-2-sulfophenyl]azo]-4,5-dihydro-5-oxo-1-[2-sulfo-5-[[(trisulfo-29H,31H-phthalocyaninyl)sulfonyl]amino]phenyl]-1H-pyrazole-3-carboxylato(8-)-N29,N30,N31,N32]-, hexasodium</t>
  </si>
  <si>
    <t>93920-08-2</t>
  </si>
  <si>
    <t>(Neononanoato-O)(neoundecanoato-O)nickel</t>
  </si>
  <si>
    <t>93920-09-3</t>
  </si>
  <si>
    <t>Ferric arsenite</t>
  </si>
  <si>
    <t>64475-90-7</t>
  </si>
  <si>
    <t>Antimony arsenic oxide</t>
  </si>
  <si>
    <t>64973-06-4</t>
  </si>
  <si>
    <t>Arsenic bromide</t>
  </si>
  <si>
    <t>67251-38-1</t>
  </si>
  <si>
    <t>Iron selenide</t>
  </si>
  <si>
    <t>Spiro[isobenzofuran-1(3H),9'-[9H]xanthen]-3-one, 2',4',5',7'-tetrabromo-3',6'-dihydroxy-, lead salt</t>
  </si>
  <si>
    <t>1746-01-6</t>
  </si>
  <si>
    <t>14445-91-1</t>
  </si>
  <si>
    <t>Chromic acid, ammonium salt</t>
  </si>
  <si>
    <t>14977-61-8</t>
  </si>
  <si>
    <t>Chromyl chloride</t>
  </si>
  <si>
    <t>14986-48-2</t>
  </si>
  <si>
    <t>Chromium (VI) chloride</t>
  </si>
  <si>
    <t>15586-38-6</t>
  </si>
  <si>
    <t>Chromic acid (H2Cr2O7), nickel(2+) salt (1:1)</t>
  </si>
  <si>
    <t>15930-94-6</t>
  </si>
  <si>
    <t>Zinc chromate hydroxide</t>
  </si>
  <si>
    <t>16037-50-6</t>
  </si>
  <si>
    <t>Chromate(1-), chlorotrioxo-, potassium, (T-4)-</t>
  </si>
  <si>
    <t>16565-94-9</t>
  </si>
  <si>
    <t>Chromic acid (H2CrO4), lanthanum(3+) salt (3:2)</t>
  </si>
  <si>
    <t>18454-12-1</t>
  </si>
  <si>
    <t>Phenyl(quinolin-8-olato-N1,O8)mercury</t>
  </si>
  <si>
    <t>14783-59-6</t>
  </si>
  <si>
    <t>Mercury, bis(phenyldiazenecarbothioic acid 2-phenylhydrazidato-N2,S)-, (T-4)-</t>
  </si>
  <si>
    <t>14836-60-3</t>
  </si>
  <si>
    <t>Mercury (I) nitrate</t>
  </si>
  <si>
    <t>148-61-8</t>
  </si>
  <si>
    <t>2-(Ethylmercuriothio)benzoic acid</t>
  </si>
  <si>
    <t>151-38-2</t>
  </si>
  <si>
    <t>Methoxyethylmercuric acetate</t>
  </si>
  <si>
    <t>Tin, dibutylbis(2,4-pentanedionato-O,O')-, (OC-6-11)-</t>
  </si>
  <si>
    <t>25168-24-5</t>
  </si>
  <si>
    <t>26401-97-8</t>
  </si>
  <si>
    <t>Neodecanoic acid, cobalt(2+) salt</t>
  </si>
  <si>
    <t>52277-69-7</t>
  </si>
  <si>
    <t>Cobaltate(1-), bis[1-[(2-hydroxy-5-nitrophenyl)azo]-2-naphthalenolato(2-)]-, hydrogen</t>
  </si>
  <si>
    <t>52277-72-2</t>
  </si>
  <si>
    <t>15520-84-0</t>
  </si>
  <si>
    <t>Nitric acid, cobalt(3+) salt</t>
  </si>
  <si>
    <t>1560-69-6</t>
  </si>
  <si>
    <t>Cobalt propionate</t>
  </si>
  <si>
    <t>15731-88-1</t>
  </si>
  <si>
    <t>Formic acid, cobalt salt</t>
  </si>
  <si>
    <t>1588-79-0</t>
  </si>
  <si>
    <t>Cobalt dioctanoate</t>
  </si>
  <si>
    <t>15974-34-2</t>
  </si>
  <si>
    <t>Bis(diethyldithiocarbamato-S,S')cobalt</t>
  </si>
  <si>
    <t>16039-54-6</t>
  </si>
  <si>
    <t>Cobalt dilactate</t>
  </si>
  <si>
    <t>17829-66-2</t>
  </si>
  <si>
    <t>Cobalt glycinate</t>
  </si>
  <si>
    <t>18285-21-7</t>
  </si>
  <si>
    <t>Lead methacrylate</t>
  </si>
  <si>
    <t>1072-35-1</t>
  </si>
  <si>
    <t>Stearic acid, lead (2+) salt</t>
  </si>
  <si>
    <t>109707-90-6</t>
  </si>
  <si>
    <t>Diamyldithiocarbamate, lead</t>
  </si>
  <si>
    <t>11113-70-5</t>
  </si>
  <si>
    <t>Lead, C5-23-branched carboxylate naphthenate complexes</t>
  </si>
  <si>
    <t>83711-47-1</t>
  </si>
  <si>
    <t>Lead, C5-23-branched carboxylate naphthenate octanoate complexes</t>
  </si>
  <si>
    <t>84066-98-8</t>
  </si>
  <si>
    <t>Lead, C5-23-branched carboxylate C4-10-fatty acid complexes</t>
  </si>
  <si>
    <t>84066-99-9</t>
  </si>
  <si>
    <t>894-09-7</t>
  </si>
  <si>
    <t>Triphenyltin iodide</t>
  </si>
  <si>
    <t>900-95-8</t>
  </si>
  <si>
    <t>Stannane, acetoxytriphenyl-</t>
  </si>
  <si>
    <t>994-31-0</t>
  </si>
  <si>
    <t>Triethyltin chloride</t>
  </si>
  <si>
    <t>994-32-1</t>
  </si>
  <si>
    <t>Triethyltin hydroxide</t>
  </si>
  <si>
    <t>Mercury dipotassium tetrathiocyanate</t>
  </si>
  <si>
    <t>141-51-5</t>
  </si>
  <si>
    <t>Mercury, iodo(iodomethyl)-</t>
  </si>
  <si>
    <t>12259-56-2</t>
  </si>
  <si>
    <t>Nickel sulfide (Ni2S3)</t>
  </si>
  <si>
    <t>12334-31-5</t>
  </si>
  <si>
    <t>Nickel, [carbonato(2-)]hexahydroxytetra-</t>
  </si>
  <si>
    <t>12503-49-0</t>
  </si>
  <si>
    <t>GefStoffV with Annex IV Nr. 5</t>
  </si>
  <si>
    <t>61789-51-3</t>
  </si>
  <si>
    <t>Pentapotassium bis[5-[(4-amino-6-chloro-1,3,5-triazin-2-yl)amino]-4-hydroxy-3-[(2-hydroxy-5-nitrophenyl)azo]naphthalene-2,7-disulphonato(4-)]cobaltate(5-)</t>
  </si>
  <si>
    <t>81342-98-5</t>
  </si>
  <si>
    <t>Bis[2-[(5-chloro-2-pyridyl)azo]-5-(diethylamino)phenolato]cobalt(1+) chloride</t>
  </si>
  <si>
    <t>81361-02-6</t>
  </si>
  <si>
    <t>1,2,2-Trichloropentafluoropropane</t>
  </si>
  <si>
    <t>1599-41-3</t>
  </si>
  <si>
    <t>1,2-Dibromo-1,1,2-trifluoroethane</t>
  </si>
  <si>
    <t>2,3-Dibromo-1,1,1-trifluoropropane</t>
  </si>
  <si>
    <t>431-21-0</t>
  </si>
  <si>
    <t xml:space="preserve">1-Bromo-1,1-difluoroethane </t>
  </si>
  <si>
    <t>420-47-3</t>
  </si>
  <si>
    <t>1,1,2-trichloro-1,2,2-trifluoroethane</t>
  </si>
  <si>
    <t>1-Bromo-1,1,2,3,3,3-hexafluoropropane</t>
  </si>
  <si>
    <t>2252-78-0</t>
  </si>
  <si>
    <t>12656-85-8</t>
  </si>
  <si>
    <t>Molybdate orange (Lead chromate pigment)</t>
  </si>
  <si>
    <t>1328-67-2</t>
  </si>
  <si>
    <t>1333-82-0</t>
  </si>
  <si>
    <t>Chromium trioxide (CrO3)</t>
  </si>
  <si>
    <t>13423-61-5</t>
  </si>
  <si>
    <t>Cobalt, C5-23-branched carboxylate naphthenate octanoate complexes</t>
  </si>
  <si>
    <t>83733-13-5</t>
  </si>
  <si>
    <t>Lithium bis[2-[(2-hydroxy-5-nitrophenyl)azo]-3-oxo-N-phenylbutyramidato(2-)]cobaltate(1-)</t>
  </si>
  <si>
    <t>83733-22-6</t>
  </si>
  <si>
    <t>22535-42-8</t>
  </si>
  <si>
    <t>3,8,10-Trioxa-9-stannatetradeca-5,12-dien-14-oic acid, 9,9-dibutyl-2-methyl-4,7,11-trioxo-, 1-methylethyl ester, (Z,Z)-</t>
  </si>
  <si>
    <t>22673-19-4</t>
  </si>
  <si>
    <t>Hydrogen [2,4-dihydro-4-[(2-hydroxy-4-nitrophenyl)azo]-5-methyl-2-phenyl-3H-pyrazol-3-onato(2-)][1-[(2-hydroxy-4-nitrophenyl)azo]-2-naphtholato(2-)]cobaltate(1-)</t>
  </si>
  <si>
    <t>52277-73-3</t>
  </si>
  <si>
    <t>1303-33-9</t>
  </si>
  <si>
    <t>Arsenic trisulfide</t>
  </si>
  <si>
    <t>1303-36-2</t>
  </si>
  <si>
    <t>Arsenic selenide (As2Se3)</t>
  </si>
  <si>
    <t>1303-39-5</t>
  </si>
  <si>
    <t>1327-52-2</t>
  </si>
  <si>
    <t>Arsenic acid</t>
  </si>
  <si>
    <t>1327-53-3</t>
  </si>
  <si>
    <t>Arsenic trioxide</t>
  </si>
  <si>
    <t>13453-15-1</t>
  </si>
  <si>
    <t>Diarsenic acid</t>
  </si>
  <si>
    <t>13462-93-6</t>
  </si>
  <si>
    <t>Chloro[p-[(2-hydroxy-1-naphthyl)azo]phenyl]mercury</t>
  </si>
  <si>
    <t>Cobaltate(1-), bis[3-[(4,5-dihydro-3-methyl-5-oxo-1-phenyl-1H-pyrazol-4-yl)azo]-4-hydroxybenzenesulfonamidato(2-)]-, sodium, (OC-6-22')-</t>
  </si>
  <si>
    <t>34735-28-9</t>
  </si>
  <si>
    <t>Hydrargaphen</t>
  </si>
  <si>
    <t>143-36-2</t>
  </si>
  <si>
    <t>Iodomethylmercury</t>
  </si>
  <si>
    <t>14354-56-4</t>
  </si>
  <si>
    <t>4,4'-Diaminodiphenyl-2,2'-disulfonic acid disodium salt</t>
  </si>
  <si>
    <t>2893-80-3</t>
  </si>
  <si>
    <t>C.I. Direct brown 6, disodium salt</t>
  </si>
  <si>
    <t>3476-90-2</t>
  </si>
  <si>
    <t>C.I. Direct brown 59, disodium salt</t>
  </si>
  <si>
    <t>3530-19-6</t>
  </si>
  <si>
    <t>C.I. Direct red 37</t>
  </si>
  <si>
    <t>3567-65-5</t>
  </si>
  <si>
    <t>C.I. Acid red 85</t>
  </si>
  <si>
    <t>3626-28-6</t>
  </si>
  <si>
    <t>C.I. Direct green 1, disodium salt</t>
  </si>
  <si>
    <t>3811-71-0</t>
  </si>
  <si>
    <t>C.I. Direct brown 1</t>
  </si>
  <si>
    <t>5422-17-3</t>
  </si>
  <si>
    <t>C.I. Direct green 8, trisodium salt</t>
  </si>
  <si>
    <t xml:space="preserve">Bis(methylthio)toluenediamine </t>
  </si>
  <si>
    <t>106264-79-3</t>
  </si>
  <si>
    <t xml:space="preserve">Diphenylamine     </t>
  </si>
  <si>
    <t>122-39-4</t>
  </si>
  <si>
    <t xml:space="preserve">1,3-benzenediamine, 4,6-diethyl-2-methyl-      </t>
  </si>
  <si>
    <t xml:space="preserve">1,3-benzenediamine, 2,4-diethyl-6-methyl-      </t>
  </si>
  <si>
    <t>3165-93-3</t>
  </si>
  <si>
    <t>O-toluidine, 4-chloro-, hydrochloride   </t>
  </si>
  <si>
    <t xml:space="preserve">Benzenamine, 2-methyl-5-nitro-, monohydrochloride    </t>
  </si>
  <si>
    <t>569-61-9</t>
  </si>
  <si>
    <t>Cobaltate(1-), bis[4-hydroxy-3-[(5-hydroxynaphth[2,1-d]-1,3-oxathiol-4-yl)azo]benzenesulfon amide ,-dioxidato(2-)]-, ammonium</t>
  </si>
  <si>
    <t>83864-24-8</t>
  </si>
  <si>
    <t>Cobaltate(1-), [4-hydroxy-3-[(2-hydroxy-1-naphthalenyl)azo]benzenesulfonamidato(2-)][4-hydr oxy-3-[(5-hydroxynaphth[2,1-d]-1,3-oxathiol-4-yl)azo]benzenesulfonamide ,-dioxidato(2-)]-, ammonium</t>
  </si>
  <si>
    <t>83898-69-5</t>
  </si>
  <si>
    <t>Phosphoric acid, cadmium salt</t>
  </si>
  <si>
    <t>13972-68-4</t>
  </si>
  <si>
    <t>(2-Carboxy-m-tolyl)hydroxymercury, monosodium salt</t>
  </si>
  <si>
    <t>53010-52-9</t>
  </si>
  <si>
    <t>10026-24-1</t>
  </si>
  <si>
    <t>Cobalt sulfate heptahydrate</t>
  </si>
  <si>
    <t>1002-88-6</t>
  </si>
  <si>
    <t>Cobalt distearate</t>
  </si>
  <si>
    <t>10101-56-1</t>
  </si>
  <si>
    <t>Phosphoric acid, cobalt(2+) salt (2:3), hydrate</t>
  </si>
  <si>
    <t>10141-05-6</t>
  </si>
  <si>
    <t>10210-68-1</t>
  </si>
  <si>
    <t>Cobalt carbonyl</t>
  </si>
  <si>
    <t>102262-19-1</t>
  </si>
  <si>
    <t>Preliminary and intermediate product of resins, adhesives, dyes, curing agent, accelarator.</t>
  </si>
  <si>
    <t>0.01%, intentional addition is prohibited in Canada</t>
  </si>
  <si>
    <t>75372-14-4</t>
  </si>
  <si>
    <t>Cobaltate(1-), bis[2,4-dihydro-4-[(2-hydroxy-5-nitrophenyl)azo]-5-methyl-2-phenyl-3H-pyrazol-3-onato(2-)]-, sodium</t>
  </si>
  <si>
    <t>71957-08-9</t>
  </si>
  <si>
    <t>Bis(D-gluconato-O1,O2)cobalt</t>
  </si>
  <si>
    <t>72102-52-4</t>
  </si>
  <si>
    <t>Cobaltate(2-), [2,4-dinitro-6-[[2-(phenylamino)-1-naphthalenyl]azo]phenolato(2-)][3-hydroxy-4-[(2-hydroxy-1-naphthalenyl)azo]-7-nitro-1-naphthalenesulfonato(3-)]-, sodium hydrogen</t>
  </si>
  <si>
    <t>72208-07-2</t>
  </si>
  <si>
    <t>Cobaltate(2-), bis[3-[(4,5-dihydro-3-methyl-5-oxo-1-phenyl-1H-pyrazol-4-yl)azo]-4-hydroxybenzenesulfonamidato(2-)]-, disodium, (OC-6-22')-</t>
  </si>
  <si>
    <t>72269-32-0</t>
  </si>
  <si>
    <t>Poly  (oxy-1,2-ethanediyl), alpha –(4-nonylphenyl)-omega-hydroxy -</t>
  </si>
  <si>
    <t>Poly  (oxy-1,2-ethanediyl), alpha –(nonylphenyl)-omega-hydroxy-, branched</t>
  </si>
  <si>
    <t>Poly  (oxy-1,2-ethanediyl), alpha-(4-nonylphenyl)-omega-hydroxy-, branched</t>
  </si>
  <si>
    <t>26027-38-3</t>
  </si>
  <si>
    <t>68412-54-4</t>
  </si>
  <si>
    <t>127087-87-0</t>
  </si>
  <si>
    <t>2457-01-4</t>
  </si>
  <si>
    <t>90388-15-1</t>
  </si>
  <si>
    <t>9-Hexadecenoic acid, lead(2+) salt, (Z)-, basic</t>
  </si>
  <si>
    <t>90431-14-4</t>
  </si>
  <si>
    <t>Isodecanoic acid, lead salt, basic</t>
  </si>
  <si>
    <t>90431-21-3</t>
  </si>
  <si>
    <t>Isononanoic acid, lead salt, basic</t>
  </si>
  <si>
    <t>90431-26-8</t>
  </si>
  <si>
    <t>Isooctanoic acid, lead salt, basic</t>
  </si>
  <si>
    <t>90431-27-9</t>
  </si>
  <si>
    <t>Lead, C8-10-branched fatty acids C9-11-neofatty acids naphthenate complexes, overbased</t>
  </si>
  <si>
    <t>90431-28-0</t>
  </si>
  <si>
    <t>Lead, C8-10-branched fatty acids C9-11-neofatty acids naphthenate complexes</t>
  </si>
  <si>
    <t>Lead acetate</t>
  </si>
  <si>
    <t>15521-60-5</t>
  </si>
  <si>
    <t>Phosphonic acid, lead(2+) salt (2:1)</t>
  </si>
  <si>
    <t>15696-43-2</t>
  </si>
  <si>
    <t>15739-80-7</t>
  </si>
  <si>
    <t>Lead sulfate</t>
  </si>
  <si>
    <t>15748-73-9</t>
  </si>
  <si>
    <t>Lead, bis(2-hydroxybenzoato-O1,O2)-, (T-4)-</t>
  </si>
  <si>
    <t>15752-86-0</t>
  </si>
  <si>
    <t>Lead 202</t>
  </si>
  <si>
    <t>15773-52-1</t>
  </si>
  <si>
    <t>Lead(2+) decanoate</t>
  </si>
  <si>
    <t>15773-53-2</t>
  </si>
  <si>
    <t>N,N'-Ethylenebis(glycinato-O,N)cobalt</t>
  </si>
  <si>
    <t>29998-71-8</t>
  </si>
  <si>
    <t>14666-96-7</t>
  </si>
  <si>
    <t>109-86-4</t>
  </si>
  <si>
    <t>110-49-6</t>
  </si>
  <si>
    <t>110-80-5</t>
  </si>
  <si>
    <t xml:space="preserve">PES- and PU-Enamels, synthetic resins, softening </t>
  </si>
  <si>
    <t>124-73-2</t>
  </si>
  <si>
    <t>74-97-5</t>
  </si>
  <si>
    <t>Hexamethylenetetramine</t>
  </si>
  <si>
    <t xml:space="preserve">N-Nitroso diethanol amine </t>
  </si>
  <si>
    <t>N-Nitrosodi-i-propyl amine</t>
  </si>
  <si>
    <t>Lead stearate</t>
  </si>
  <si>
    <t>7439-92-1</t>
  </si>
  <si>
    <t>Lead</t>
  </si>
  <si>
    <t>7446-14-2</t>
  </si>
  <si>
    <t>7446-15-3</t>
  </si>
  <si>
    <t>Lead selenate</t>
  </si>
  <si>
    <t>Cobaltate(1-), [2,4-dihydro-4-[(2-hydroxy-5-nitrophenyl)azo]-5-methyl-2-phenyl-3H-pyrazol-3-onato(2-)][1-[(2-hydroxy-4-nitrophenyl)azo]-2-naphthalenolato(2-)]-, sodium</t>
  </si>
  <si>
    <t>73507-73-0</t>
  </si>
  <si>
    <t>Cobaltate(3-), bis[2-hydroxy-5-nitro-3-[[2-oxo-1-[(phenylamino)carbonyl]propyl]azo]benzenes ulfonato(3-)]-, sodium dihydrogen</t>
  </si>
  <si>
    <t>73612-40-5</t>
  </si>
  <si>
    <t>73612-41-6</t>
  </si>
  <si>
    <t>Cobaltate(3-), bis[4-[4-[[4-[[[3-[(4,5-dihydro-3-methyl-5-oxo-1-phenyl-1H-pyrazol-4-yl)azo]-4-hydroxyphenyl]sulfonyl]amino]phenyl]azo]-4,5-dihydro-3-methyl-5-oxo-1H-pyrazol-1-yl]benzenesulfonato(3-)]-, trisodium</t>
  </si>
  <si>
    <t>75284-36-5</t>
  </si>
  <si>
    <t>Cobaltate(5-), bis[4-[[6-[[4-chloro-6-(phenylamino)-1,3,5-triazin-2-yl]amino]-1-hydroxy-3-sulfo-2-naphthalenyl]azo]-3-hydroxy-7-nitro-1-naphthalenesulfonato(4-)]-, pentasodium</t>
  </si>
  <si>
    <t>75314-27-1</t>
  </si>
  <si>
    <t>75522-91-7</t>
  </si>
  <si>
    <t>Cobaltate(2-), bis[2-[[5-(aminosulfonyl)-2-hydroxyphenyl]azo]-3-oxo-N-phenylbutanamidato(2-)]-, disodium</t>
  </si>
  <si>
    <t>75557-21-0</t>
  </si>
  <si>
    <t>Cobaltate(2-), bis[3-[(4,5-dihydro-3-methyl-5-oxo-1-phenyl-1H-pyrazol-4-yl)azo]-4-hydroxybenzenesulfonamidato(2-)]-, lithium sodium, (OC-6-22')-</t>
  </si>
  <si>
    <t>75752-30-6</t>
  </si>
  <si>
    <t>Cobaltate(1-), bis[1-[(2-hydroxyphenyl)azo]-2-naphthalenolato(2-)]-, sodium</t>
  </si>
  <si>
    <t>7646-79-9</t>
  </si>
  <si>
    <t>Cobaltous chloride</t>
  </si>
  <si>
    <t>76762-27-1</t>
  </si>
  <si>
    <t>Cobaltate(1-), [2,4-dihydro-4-[(2-hydroxy-5-nitrophenyl)azo]-5-methyl-2-phenyl-3H-pyrazol-3-onato(2-)][3-[(4,5-dihydro-3-methyl-5-oxo-1-phenyl-1H-pyrazol-4-yl)azo]-4-hydroxybenzenesulfonamidato(2-)]-, hydrogen</t>
  </si>
  <si>
    <t>73455-76-2</t>
  </si>
  <si>
    <t>Cobaltate(2-), [2,4-dihydro-4-[(2-hydroxy-5-nitrophenyl)azo]-5-methyl-2-phenyl-3H-pyrazol-3-onato(2-)][2-[[[4-hydroxy-3-[[2-(phenylamino)-1-naphthalenyl]azo]phenyl]sulfonyl]amino]benzoato(3-)]-, sodium hydrogen</t>
  </si>
  <si>
    <t>Nickel, bis(phenyldiazenecarbothioic acid 2-phenylhydrazidato)-</t>
  </si>
  <si>
    <t>373-02-4</t>
  </si>
  <si>
    <t>Nickel(II) acetate</t>
  </si>
  <si>
    <t>38465-55-3</t>
  </si>
  <si>
    <t>Nickel, bis[1-[4-(dimethylamino)phenyl]-2-phenyl-1,2-ethenedithiolato(2-)-S,S']-</t>
  </si>
  <si>
    <t>38780-90-4</t>
  </si>
  <si>
    <t>Nickel(2+), tris(4,7-diphenyl-1,10-phenanthroline-N1,N10)-, (OC-6-11)-, dinitrate</t>
  </si>
  <si>
    <t>38951-94-9</t>
  </si>
  <si>
    <t>71839-88-8</t>
  </si>
  <si>
    <t>12001-29-5</t>
  </si>
  <si>
    <t>12001-28-4</t>
  </si>
  <si>
    <t>1332-21-4</t>
  </si>
  <si>
    <t>Actinolite</t>
  </si>
  <si>
    <t>13768-00-8</t>
  </si>
  <si>
    <t>14567-73-8</t>
  </si>
  <si>
    <t>Anthophyllite</t>
  </si>
  <si>
    <t>17068-78-9</t>
  </si>
  <si>
    <t>12172-67-7</t>
  </si>
  <si>
    <t>132207-32-0</t>
  </si>
  <si>
    <t>553-71-9</t>
  </si>
  <si>
    <t>Nickel dibenzoate</t>
  </si>
  <si>
    <t>557-19-7</t>
  </si>
  <si>
    <t>Nickel cyanide</t>
  </si>
  <si>
    <t>12035-39-1</t>
  </si>
  <si>
    <t>Nickel titanium oxide</t>
  </si>
  <si>
    <t>12035-52-8</t>
  </si>
  <si>
    <t>430-57-9</t>
  </si>
  <si>
    <t>430-58-0</t>
  </si>
  <si>
    <t>1,2-Dichloro-1-fluoroethylene</t>
  </si>
  <si>
    <t>431-06-1</t>
  </si>
  <si>
    <t>460-16-2</t>
  </si>
  <si>
    <t>1-Chloro-2-fluoroethylene</t>
  </si>
  <si>
    <t>55949-44-5</t>
  </si>
  <si>
    <t>Ethane, chloro-1,1-difluoro-</t>
  </si>
  <si>
    <t>593-70-4</t>
  </si>
  <si>
    <t>63938-10-3</t>
  </si>
  <si>
    <t>Chlorotetrafluoroethane</t>
  </si>
  <si>
    <t>75-43-4</t>
  </si>
  <si>
    <t>75-45-6</t>
  </si>
  <si>
    <t>75-68-3</t>
  </si>
  <si>
    <t>811-95-0</t>
  </si>
  <si>
    <t>812-04-4</t>
  </si>
  <si>
    <t>1,1-Dichloro-1,2,2-trifluoroethane (HCFC-123b)</t>
  </si>
  <si>
    <t>138495-42-8</t>
  </si>
  <si>
    <t>Nickel acetate tetrahydrate</t>
  </si>
  <si>
    <t>60700-37-0</t>
  </si>
  <si>
    <t>Nickel(2+) acrylate</t>
  </si>
  <si>
    <t>61300-98-9</t>
  </si>
  <si>
    <t>Nickelate(1-), [3,4-bis[[(2-hydroxy-1-naphthalenyl)methylene]amino]benzoato(3-)-N3,N4,O3,O4]-, hydrogen</t>
  </si>
  <si>
    <t>61788-71-4</t>
  </si>
  <si>
    <t>Naphthenic acids, nickel salts</t>
  </si>
  <si>
    <t>6283-67-6</t>
  </si>
  <si>
    <t>Nickel(II) fumarate</t>
  </si>
  <si>
    <t>63427-32-7</t>
  </si>
  <si>
    <t>Copper(2+), bis(1,2-ethanediamine-N,N')-, (SP-4-1)-tetrakis(cyano-C)nickelate(2-) (1:1)</t>
  </si>
  <si>
    <t>63588-33-0</t>
  </si>
  <si>
    <t>Lead (IV) acetate</t>
  </si>
  <si>
    <t>56189-09-4</t>
  </si>
  <si>
    <t>Dibasic lead stearate</t>
  </si>
  <si>
    <t>5711-19-3</t>
  </si>
  <si>
    <t>Acetoxytrimethylplumbane</t>
  </si>
  <si>
    <t>57142-78-6</t>
  </si>
  <si>
    <t>Lead, [1,2-benzenedicarboxylato(2-)]oxodi-</t>
  </si>
  <si>
    <t>58405-97-3</t>
  </si>
  <si>
    <t>Lead bis(12-hydroxystearate)</t>
  </si>
  <si>
    <t>592-05-2</t>
  </si>
  <si>
    <t>Lead cyanide</t>
  </si>
  <si>
    <t>592-87-0</t>
  </si>
  <si>
    <t>Lead thiocyanate</t>
  </si>
  <si>
    <t>595-89-1</t>
  </si>
  <si>
    <t>[[2,2'-(4,8-Dichlorobenzo[1,2-d:4,5-d']bisoxazole-2,6-diyl)bis[4,6-dichlorophenolato]](2-)]nickel</t>
  </si>
  <si>
    <t>4995-91-9</t>
  </si>
  <si>
    <t>Octanoic acid, nickel(2+) salt</t>
  </si>
  <si>
    <t>51222-18-5</t>
  </si>
  <si>
    <t>Nickel acrylate</t>
  </si>
  <si>
    <t>51449-18-4</t>
  </si>
  <si>
    <t>Nickel, bis[1-[4-(diethylamino)phenyl]-2-phenyl-1,2-ethenedithiolato(2-)-S,S']-</t>
  </si>
  <si>
    <t>51467-07-3</t>
  </si>
  <si>
    <t>Nickel(2++), hexaammine-, dihydroxide, (OC-6-11)-</t>
  </si>
  <si>
    <t>51818-56-5</t>
  </si>
  <si>
    <t>Neodecanoic acid, nickel salt</t>
  </si>
  <si>
    <t>51912-52-8</t>
  </si>
  <si>
    <t>Diamino-diphenylmethane
 (4,4'-Diaminodiphenylmethane)</t>
  </si>
  <si>
    <t>Cobaltate(4-), [[[nitrilotris(methylene)]tris[phosphonato]](6-)-N,OP,OP',OP'']-, triammonium hydrogen, (T-4)-</t>
  </si>
  <si>
    <t>67968-65-4</t>
  </si>
  <si>
    <t>Cobaltate(1-), bis[3-[(8-hydroxy-5-quinolinyl)azo]benzenesulfonato(2-)]-, sodium</t>
  </si>
  <si>
    <t>72928-76-8</t>
  </si>
  <si>
    <t>Cobaltate(1-), [3-[(4,5-dihydro-3-methyl-5-oxo-1-phenyl-1H-pyrazol-4-yl)azo]-4-hydroxybenzenesulfonamidato(2-)][1-[(2-hydroxy-5-nitrophenyl)azo]-2-naphthalenolato(2-)]-, hydrogen</t>
  </si>
  <si>
    <t>72928-77-9</t>
  </si>
  <si>
    <t>Cobaltate(1-), [3-[(4,5-dihydro-3-methyl-5-oxo-1-phenyl-1H-pyrazol-4-yl)azo]-4-hydroxybenzenesulfonamidato(2-)][1-[(2-hydroxy-4-nitrophenyl)azo]-2-naphthalenolato(2-)]-, hydrogen</t>
  </si>
  <si>
    <t>72928-91-7</t>
  </si>
  <si>
    <t>Cobaltate(1-), bis[2-[[5-(aminosulfonyl)-2-hydroxyphenyl]azo]-3-oxo-N-phenylbutanamidato(2-)]-, hydrogen</t>
  </si>
  <si>
    <t>72932-56-0</t>
  </si>
  <si>
    <t>1,1,1,2,2-Pentafluoropropane</t>
  </si>
  <si>
    <t>Poly(oxy-1,2-ethanediyl), .alpha.-(isononylphenyl)-.omega.-hydroxy-</t>
  </si>
  <si>
    <t>Ethylene oxide-Nonylphenol polymer</t>
  </si>
  <si>
    <t>90431-30-4</t>
  </si>
  <si>
    <t>Nickelate(3-), [22-[[[3-[(5-chloro-2,6-difluoro-4-pyrimidinyl)amino]phenyl]amino]sulfonyl]-29H,31H-phthalocyanine-1,8,15-trisulfonato(5-)-N29,N30,N31,N32]-, trisodium, (SP-4-2)-</t>
  </si>
  <si>
    <t>71605-83-9</t>
  </si>
  <si>
    <t>Nickel, bis[N-hydroxy-3-(hydroxyimino)-N'-(2-methoxyphenyl)butanimidamidato-N',N3]-</t>
  </si>
  <si>
    <t>71720-48-4</t>
  </si>
  <si>
    <t>Ethyl hydrogen sulphate, nickel(2+) salt</t>
  </si>
  <si>
    <t>71767-12-9</t>
  </si>
  <si>
    <t>Sodium bis[3-[[4,5-dihydro-3-methyl-1-(4-nitrophenyl)-5-oxo-1H-pyrazol-4-yl]azo]-4-hydroxybenzenesulphonamidato(2)]cobaltate(1-)</t>
  </si>
  <si>
    <t>Lead/Tin alloy</t>
  </si>
  <si>
    <t>6-Methyl-3-nitrobenzoxamercurate</t>
  </si>
  <si>
    <t>85586-46-5</t>
  </si>
  <si>
    <t>Samarium arsenide (SmAs)</t>
  </si>
  <si>
    <t>12255-48-0</t>
  </si>
  <si>
    <t>Yttrium arsenide (YAs)</t>
  </si>
  <si>
    <t>12255-50-4</t>
  </si>
  <si>
    <t>Barium arsenide (Ba3As2)</t>
  </si>
  <si>
    <t>Cobaltate(2-), bis[3-[[1-(3-chlorophenyl)-4,5-dihydro-3-methyl-5-oxo-1H-pyrazol-4-yl]azo]-4-hydroxybenzenesulfonamidato(2-)]-, disodium</t>
  </si>
  <si>
    <t>70776-55-5</t>
  </si>
  <si>
    <t>Cobaltate(5-), bis[5-[(4-amino-6-chloro-1,3,5-triazin-2-yl)amino]-4-hydroxy-3-[(2-hydroxy-5-nitrophenyl)azo]-2,7-naphthalenedisulfonato(4-)]-, tetrasodium hydrogen</t>
  </si>
  <si>
    <t>70815-19-9</t>
  </si>
  <si>
    <t>Propanoic acid, 2,2-dimethyl-, cobalt(2+) salt</t>
  </si>
  <si>
    <t>Tris-(1-aziridinyl) phosphine oxide</t>
  </si>
  <si>
    <t>126-72-7</t>
  </si>
  <si>
    <t>2551-62-4</t>
  </si>
  <si>
    <t>545-55-1</t>
  </si>
  <si>
    <t>68-12-2</t>
  </si>
  <si>
    <t>7440-50-8</t>
  </si>
  <si>
    <t>Zinc bis(pentachlorophenolate)</t>
  </si>
  <si>
    <t>Cobaltate(2-), [6-amino-5-[(2-hydroxy-4-nitrophenyl)azo]-N-methyl-2-naphthalenesulfonamidato(2-)][6-amino-5-[(2-hydroxy-4-nitrophenyl)azo]-2-naphthalenesulfonato(3-)]-, disodium</t>
  </si>
  <si>
    <t>Cobaltate(1-), bis[3-[[1-(3-chlorophenyl)-4,5-dihydro-3-methyl-5-oxo-1H-pyrazol-4-yl]azo]-4-hydroxybenzenesulfonamidato(2-)]-, sodium</t>
  </si>
  <si>
    <t>Cobaltate(1-), bis[N-(2-chlorophenyl)-2-[[2-hydroxy-5-[(methylamino)sulfonyl]phenyl]azo]-3-oxobutanamidato(2-)]-, sodium</t>
  </si>
  <si>
    <t>Cobaltate(4-), bis[2-[[[3-[[1-[[(2-chlorophenyl)amino]carbonyl]-2-oxopropyl]azo]-4-hydroxyphenyl]sulfonyl]amino]benzoato(3-)]-, tetrasodium</t>
  </si>
  <si>
    <t>C.I. Direct brown 95</t>
  </si>
  <si>
    <t>2,4,6 -Trichlorophenol</t>
  </si>
  <si>
    <t>88-06-2</t>
  </si>
  <si>
    <t>Methanol</t>
  </si>
  <si>
    <t>Thioperoxydicarbonic diamide
([(H2N)C(S)]2S2), tetramethyl-</t>
  </si>
  <si>
    <t>67-56-1</t>
  </si>
  <si>
    <t>732-26-3</t>
  </si>
  <si>
    <t>137-26-8</t>
  </si>
  <si>
    <t>8050-09-7</t>
  </si>
  <si>
    <t>Triphenylphosphate</t>
  </si>
  <si>
    <t>115-86-6</t>
  </si>
  <si>
    <t>115-96-8</t>
  </si>
  <si>
    <t>61789-52-4</t>
  </si>
  <si>
    <t>Cobalt tallate</t>
  </si>
  <si>
    <t>93939-76-5</t>
  </si>
  <si>
    <t>Tetrasodium [[[(3-amino-4-sulphophenyl)amino]sulphonyl]-29H,31H-phthalocyaninetrisulphonato(6-)-N29,N30,N31,N32]nickelate(4-)</t>
  </si>
  <si>
    <t>93983-68-7</t>
  </si>
  <si>
    <t>Dimethylhexanoic acid, nickel salt</t>
  </si>
  <si>
    <t>94275-78-2</t>
  </si>
  <si>
    <t>Nickel methacrylate</t>
  </si>
  <si>
    <t>97280-68-7</t>
  </si>
  <si>
    <t>Cobaltate(1-), bis[2,4-dihydro-4-[(2-hydroxy-5-nitrophenyl)azo]-5-methyl-2-phenyl-3H-pyrazol-3-onato(2-)]-, hydrogen, compound with cyclohexanamine (1:1)</t>
  </si>
  <si>
    <t>71566-34-2</t>
  </si>
  <si>
    <t>573-58-0</t>
  </si>
  <si>
    <t>C.I. Direct red 28</t>
  </si>
  <si>
    <t>Dimethylformamide (N,N-Dimethylformamide)</t>
  </si>
  <si>
    <t>First release:</t>
  </si>
  <si>
    <t>First added</t>
  </si>
  <si>
    <t>Emitted substance from polymer components</t>
  </si>
  <si>
    <t>Surfactants, leather processing</t>
  </si>
  <si>
    <t>Cobalt, compound with lanthanum (7:2)</t>
  </si>
  <si>
    <t>12297-66-4</t>
  </si>
  <si>
    <t>12017-65-1</t>
  </si>
  <si>
    <t>3090-35-5</t>
  </si>
  <si>
    <t>Tributyl(oleoyloxy)stannane</t>
  </si>
  <si>
    <t>3090-36-6</t>
  </si>
  <si>
    <t>Tributyl(lauroyloxy)stannane</t>
  </si>
  <si>
    <t>3267-78-5</t>
  </si>
  <si>
    <t>Tripropyltin acetate</t>
  </si>
  <si>
    <t>33550-22-0</t>
  </si>
  <si>
    <t>TRIBUTYLTIN GAMMA-CHLOROBUTYRATE</t>
  </si>
  <si>
    <t>3644-32-4</t>
  </si>
  <si>
    <t>P-NITROPHENOXYTRIBUTYLTIN</t>
  </si>
  <si>
    <t>Cobaltate(1-), [N-[8-[[5-(aminosulfonyl)-2-hydroxyphenyl]azo]-7-hydroxy-1-naphthalenyl]acetamidato(2-)][3-[(4,5-dihydro-3-methyl-5-oxo-1-phenyl-1H-pyrazol-4-yl)azo]-4-hydroxybenzenesulfonamidato(2-)]-, sodium</t>
  </si>
  <si>
    <t>68966-98-3</t>
  </si>
  <si>
    <t>Nickel nitrate (2+ salt)</t>
  </si>
  <si>
    <t>1313-99-1</t>
  </si>
  <si>
    <t>1314-05-2</t>
  </si>
  <si>
    <t>Nickel selenide</t>
  </si>
  <si>
    <t>1314-06-3</t>
  </si>
  <si>
    <t>Nickel oxide (Ni2O3)</t>
  </si>
  <si>
    <t>13462-88-9</t>
  </si>
  <si>
    <t>Nickel bromide (NiBr2)</t>
  </si>
  <si>
    <t>13462-90-3</t>
  </si>
  <si>
    <t>Nickel(II) iodide</t>
  </si>
  <si>
    <t>13463-39-3</t>
  </si>
  <si>
    <t>13478-00-7</t>
  </si>
  <si>
    <t>Nickel(II) nitrate, hexahydrate (1:2:6)</t>
  </si>
  <si>
    <t>13478-93-8</t>
  </si>
  <si>
    <t>Bis(butanedione dioximato)nickel</t>
  </si>
  <si>
    <t>13520-61-1</t>
  </si>
  <si>
    <t>2-Butenedioic acid (E)-, lead(2+) salt, basic</t>
  </si>
  <si>
    <t>90268-66-9</t>
  </si>
  <si>
    <t>73940-88-2</t>
  </si>
  <si>
    <t>TRIBUTYLTIN P-IODOBEMZOATE</t>
  </si>
  <si>
    <t>73940-89-3</t>
  </si>
  <si>
    <t>Tributyltin .alpha.-(2,4,5-trichlorophenoxy) propionate</t>
  </si>
  <si>
    <t>752-58-9</t>
  </si>
  <si>
    <t>1,3,5-TRIS(TRIBUTYLTIN)-S-TRIAZINE-2,4,6-TRIONE</t>
  </si>
  <si>
    <t>76-87-9</t>
  </si>
  <si>
    <t>Triphenyltin hydroxide</t>
  </si>
  <si>
    <t>811-73-4</t>
  </si>
  <si>
    <t>Trimethyltin iodide</t>
  </si>
  <si>
    <t>85409-17-2</t>
  </si>
  <si>
    <t>Tributyltin naphthenate</t>
  </si>
  <si>
    <t>892-20-6</t>
  </si>
  <si>
    <t>142844-00-6</t>
  </si>
  <si>
    <t xml:space="preserve"> (1,2-Benzenedicarboxylic acid, nonyl undecyl ester, branched and linear)</t>
  </si>
  <si>
    <t>[.mu.-[[4,4'-(Oxydiethylene) bis(dodecenylsuccinato)](2-)]]diphenyldimercury</t>
  </si>
  <si>
    <t>94022-47-6</t>
  </si>
  <si>
    <t>Mercury thallium dinitrate</t>
  </si>
  <si>
    <t>94070-92-5</t>
  </si>
  <si>
    <t>12268-07-4</t>
  </si>
  <si>
    <t>Asbestos, anthophylite</t>
  </si>
  <si>
    <t>Tremolite</t>
  </si>
  <si>
    <t>90431-32-6</t>
  </si>
  <si>
    <t>Lead, 2-ethylhexanoate isooctanoate complexes, basic</t>
  </si>
  <si>
    <t>90431-33-7</t>
  </si>
  <si>
    <t>Hexanoic acid, 2-ethyl-, mercury(2+) salt</t>
  </si>
  <si>
    <t>1320-80-5</t>
  </si>
  <si>
    <t>Chloro(hydroxyphenyl)mercury</t>
  </si>
  <si>
    <t>13257-51-7</t>
  </si>
  <si>
    <t>Mercury bis(trifluoroacetate)</t>
  </si>
  <si>
    <t>13294-23-0</t>
  </si>
  <si>
    <t>Bis[(trimethylsilyl)methyl]mercury</t>
  </si>
  <si>
    <t>13302-00-6</t>
  </si>
  <si>
    <t>Mercury, (2-ethylhexanoato-O)phenyl-</t>
  </si>
  <si>
    <t>1335-31-5</t>
  </si>
  <si>
    <t>Mercuric oxycyanide</t>
  </si>
  <si>
    <t>133-58-4</t>
  </si>
  <si>
    <t>1336-96-5</t>
  </si>
  <si>
    <t>Naphthenic acids, mercury salts</t>
  </si>
  <si>
    <t>13444-75-2</t>
  </si>
  <si>
    <t>Mercury (II) chromate</t>
  </si>
  <si>
    <t>1344-48-5</t>
  </si>
  <si>
    <t>Mercury sulfide (HgS)</t>
  </si>
  <si>
    <t>13465-31-1</t>
  </si>
  <si>
    <t>Nitric acid, mercury(2+) salt, hemihydrate</t>
  </si>
  <si>
    <t>13465-33-3</t>
  </si>
  <si>
    <t>Mercury(1+) bromate</t>
  </si>
  <si>
    <t>13465-34-4</t>
  </si>
  <si>
    <t>Mercury (I) chromate</t>
  </si>
  <si>
    <t>13876-85-2</t>
  </si>
  <si>
    <t>Cadmium stearate</t>
  </si>
  <si>
    <t>29870-72-2</t>
  </si>
  <si>
    <t>Cadmium mercury telluride ((Cd,Hg)Te)</t>
  </si>
  <si>
    <t>Insulation fluid in electrical systems, switch boards transformers and condensers, in wood and paper impregnation, as a softening agent</t>
  </si>
  <si>
    <t>Styrene ( Vinyl benzene )</t>
  </si>
  <si>
    <t>100-42-5</t>
  </si>
  <si>
    <t>Styrene oxide (Epoxy styrene)</t>
  </si>
  <si>
    <t>96-09-3</t>
  </si>
  <si>
    <t>Trichloropropane 
( 1,2,3 - Trichloropropane )</t>
  </si>
  <si>
    <t>96-18-4</t>
  </si>
  <si>
    <t>90431-40-6</t>
  </si>
  <si>
    <t>Lead, isononanoate naphthenate complexes, basic</t>
  </si>
  <si>
    <t>90431-41-7</t>
  </si>
  <si>
    <t>Lead, isononanoate neodecanoate complexes, basic</t>
  </si>
  <si>
    <t>90431-42-8</t>
  </si>
  <si>
    <t>Lead, isooctanoate naphthenate complexes, basic</t>
  </si>
  <si>
    <t>90431-43-9</t>
  </si>
  <si>
    <t>90459-88-4</t>
  </si>
  <si>
    <t>9-Octadecenoic acid (Z)-, lead salt, basic</t>
  </si>
  <si>
    <t>90552-19-5</t>
  </si>
  <si>
    <t>2-Propenoic acid, 2-methyl-, lead salt, basic</t>
  </si>
  <si>
    <t>90583-07-6</t>
  </si>
  <si>
    <t>Sulfuric acid, lead(2+) salt, basic</t>
  </si>
  <si>
    <t>90583-37-2</t>
  </si>
  <si>
    <t>Sulfurous acid, lead(2+) salt, basic</t>
  </si>
  <si>
    <t>90583-65-6</t>
  </si>
  <si>
    <t>Tetradecanoic acid, lead salt, basic</t>
  </si>
  <si>
    <t>91002-20-9</t>
  </si>
  <si>
    <t>Fatty acids, C6- 19-branched, lead salts</t>
  </si>
  <si>
    <t>91031-60-6</t>
  </si>
  <si>
    <t>Fatty acids, C8-9, lead salts</t>
  </si>
  <si>
    <t>91031-61-7</t>
  </si>
  <si>
    <t>Fatty acids, C8-10, lead salts</t>
  </si>
  <si>
    <t>91031-62-8</t>
  </si>
  <si>
    <t>Fatty acids, C16-18, lead salts</t>
  </si>
  <si>
    <t>91078-81-8</t>
  </si>
  <si>
    <t>Naphthenic acids, lead (2+) salts</t>
  </si>
  <si>
    <t>91671-82-8</t>
  </si>
  <si>
    <t>Isodecanoic acid, lead(2+) salt, basic</t>
  </si>
  <si>
    <t>91671-83-9</t>
  </si>
  <si>
    <t>Isooctanoic acid, lead(2+) salt, basic</t>
  </si>
  <si>
    <t>91671-84-0</t>
  </si>
  <si>
    <t>Isoundecanoic acid, lead(2+) salt, basic</t>
  </si>
  <si>
    <t>91697-36-8</t>
  </si>
  <si>
    <t>Manufacturing of synthetic rubber for tyres, as homopolymerisate (BR), as copolymerisate with Styrene (SBR) or Acrylonitrile (NR), starting product of Sulfolane, Chloroprene, Hexadiamine, softeners, Tetrahydrophthalic acid anhydride, residual monomer in ABS</t>
  </si>
  <si>
    <t>Multiple (see below).  
Several chlorinated hydrocarbons listed are not explicitly prohibited in applications associated with manufactured articles, however, within the EU there is a general regulatory presumption toward substitution for industrial uses.</t>
  </si>
  <si>
    <t>Pentachlorobenzene</t>
  </si>
  <si>
    <t>106-89-8</t>
  </si>
  <si>
    <t>Sodium dichromate dihydrate</t>
  </si>
  <si>
    <t>7789-12-0</t>
  </si>
  <si>
    <t>dichromium tris(chromate)</t>
  </si>
  <si>
    <t>24613-89-6</t>
  </si>
  <si>
    <t>Tributyltin monopropylene glycol maleate</t>
  </si>
  <si>
    <t>54849-38-6</t>
  </si>
  <si>
    <t>Resin systems used in interior applications (resin impregnated felts, sound insulators and other parts).  The affected resin systems include phenol-formaldehyde (the more important) and urea-formaldehyde.</t>
  </si>
  <si>
    <t>16400-51-4</t>
  </si>
  <si>
    <t>1,1'-Biphenyl, 3,3'-dibromo-</t>
  </si>
  <si>
    <t>27858-07-7</t>
  </si>
  <si>
    <t>Octabromobiphenyl</t>
  </si>
  <si>
    <t>67562-39-4</t>
  </si>
  <si>
    <t>1,2,3,4,6,7,8-Heptachlorodibenzofuran</t>
  </si>
  <si>
    <t>70648-26-9</t>
  </si>
  <si>
    <t>1,2,3,4,7,8-Hexachloro dibenzofuran</t>
  </si>
  <si>
    <t>72918-21-9</t>
  </si>
  <si>
    <t>1,2,3,7,8,9-Hexachloro dibenzofuran</t>
  </si>
  <si>
    <t>79745-01-0</t>
  </si>
  <si>
    <t>Nickel,[6,8,16,18-tetrachloro-1,11-bis(2-furanylmethyl)-1,10,11, 20-tetrahydrodibenzo[c,j]dipyrazolo[3,4-f:3',4'-m][1,2,5,8,9,12] hexaazacyclotetradecinato(2-)-N5,N10,N15,N20]-</t>
  </si>
  <si>
    <t>90584-88-6</t>
  </si>
  <si>
    <t>Mercury, chloro[2-(2-cyclohexen-1-yl)-3-benzofuranyl]-</t>
  </si>
  <si>
    <t>1320-37-2</t>
  </si>
  <si>
    <t>354-56-3</t>
  </si>
  <si>
    <t>75-69-4</t>
  </si>
  <si>
    <t>Trichlorofluoromethane</t>
  </si>
  <si>
    <t>75-71-8</t>
  </si>
  <si>
    <t>Dichlorodifluoromethane</t>
  </si>
  <si>
    <t>75-72-9</t>
  </si>
  <si>
    <t>Chlorotrifluoromethane</t>
  </si>
  <si>
    <t>76-12-0</t>
  </si>
  <si>
    <t>76-13-1</t>
  </si>
  <si>
    <t>76-15-3</t>
  </si>
  <si>
    <t>7775-11-3</t>
  </si>
  <si>
    <t>Sodium chromate</t>
  </si>
  <si>
    <t>7784-01-2</t>
  </si>
  <si>
    <t>Silver chromate</t>
  </si>
  <si>
    <t>7789-06-2</t>
  </si>
  <si>
    <t>Strontium chromate</t>
  </si>
  <si>
    <t>7789-09-5</t>
  </si>
  <si>
    <t>Ammonium bichromate</t>
  </si>
  <si>
    <t>100402-65-1</t>
  </si>
  <si>
    <t>Nitric acid, copper(2+) salt, reaction products with ammonia, chromic acid (H2CrO4) diammonium salt and manganese(2+) dinitrate, kilned</t>
  </si>
  <si>
    <t>Cobaltate(1-), bis[2-[[5-(aminosulfonyl)-2-hydroxyphenyl]azo]-N-(2-chlorophenyl)-3-oxobutan amidato(2-)]-, sodium</t>
  </si>
  <si>
    <t>36217-04-6</t>
  </si>
  <si>
    <t>Chloro[2,2',2''-nitrilotris[ethanolato]-N,O,O',O'']cobalt</t>
  </si>
  <si>
    <t>36499-65-7</t>
  </si>
  <si>
    <t>Dicobalt edetate</t>
  </si>
  <si>
    <t>36835-61-7</t>
  </si>
  <si>
    <t>Ammonium cobalt orthophosphate</t>
  </si>
  <si>
    <t>37382-24-4</t>
  </si>
  <si>
    <t>Chromium cobalt oxide</t>
  </si>
  <si>
    <t>38233-75-9</t>
  </si>
  <si>
    <t>Diboron cobalt(2+) tetraoxide</t>
  </si>
  <si>
    <t>38582-17-1</t>
  </si>
  <si>
    <t>Cyclohexanebutanoic acid, cobalt(2+) salt</t>
  </si>
  <si>
    <t>40621-10-1</t>
  </si>
  <si>
    <t>Cobalt, bis(dicyclohexylphosphinodithioato-S,S')-</t>
  </si>
  <si>
    <t>42978-77-8</t>
  </si>
  <si>
    <t>Benzoic acid, methyl-, cobalt salt</t>
  </si>
  <si>
    <t>49651-10-7</t>
  </si>
  <si>
    <t>Cobalt, dibromobis[tris(3-methylphenyl)phosphine]-, (T-4)-</t>
  </si>
  <si>
    <t>49676-83-7</t>
  </si>
  <si>
    <t>2279-76-7</t>
  </si>
  <si>
    <t>Tripropyltin chloride</t>
  </si>
  <si>
    <t>24124-25-2</t>
  </si>
  <si>
    <t>Tributyltin linoleate</t>
  </si>
  <si>
    <t>Cobaltate(1-), bis[2-chloro-5-hydroxy-4-[(2-hydroxy-1-naphthalenyl)azo]-N-methylbenzenesulfonamidato(2-)]-, hydrogen, compound with cyclohexanamine (1:1)</t>
  </si>
  <si>
    <t>Lead chromate oxide</t>
  </si>
  <si>
    <t>18540-29-9</t>
  </si>
  <si>
    <t>Chromium (VI)</t>
  </si>
  <si>
    <t>37300-23-5</t>
  </si>
  <si>
    <t>Zinc yellow (Zinc chromate pigment)</t>
  </si>
  <si>
    <t>41189-36-0</t>
  </si>
  <si>
    <t>Chromic acid, potassium zinc salt</t>
  </si>
  <si>
    <t>68475-49-0</t>
  </si>
  <si>
    <t>Chromium hydroxide oxide silicate</t>
  </si>
  <si>
    <t>Cobaltate(2-), bis[3-[(4,5-dihydro-3-methyl-5-oxo-1-phenyl-1H-pyrazol-4-yl)azo]-4-hydroxybenzenesulfonamidato(2)]-, dilithium, (OC-6-22')-</t>
  </si>
  <si>
    <t>67924-23-6</t>
  </si>
  <si>
    <t>Lead chromate</t>
  </si>
  <si>
    <t>Zinc chromate</t>
  </si>
  <si>
    <t>Zinc dichromate</t>
  </si>
  <si>
    <t>Chromium pigments, chromated surfaces e.g. "Chromium Yellow", corrosion inhibitors, residues from dying and leather tanning.</t>
  </si>
  <si>
    <t>Cobalt bis(2-ethylhexanoate)</t>
  </si>
  <si>
    <t>Cobalt titanium trioxide</t>
  </si>
  <si>
    <t>Cobalt-acetate</t>
  </si>
  <si>
    <t>Cobalt-dinitrate</t>
  </si>
  <si>
    <t>Cobaltate(1-), [2,4-dihydro-4-[(2-hydroxy-5-nitrophenyl)azo]-5-methyl-2-phenyl-3H-pyrazol-3-onato(2-)][4-hydroxy-3-[(2-hydroxy-1-naphthalenyl)azo]benzenesulfonamidato(2-)]-, hydrogen</t>
  </si>
  <si>
    <t>72905-57-8</t>
  </si>
  <si>
    <t>3644-37-9</t>
  </si>
  <si>
    <t>(2-BIPHENYLOXY)TRIBUTYLTIN</t>
  </si>
  <si>
    <t>36631-23-9</t>
  </si>
  <si>
    <t>TRIBUTYLTIN NAPHTHENATE</t>
  </si>
  <si>
    <t>379-52-2</t>
  </si>
  <si>
    <t>Stannane, fluorotriphenyl-</t>
  </si>
  <si>
    <t>4027-14-9</t>
  </si>
  <si>
    <t>Mercurate(2-), tetraiodo-, dicopper(1+), (T-4)-</t>
  </si>
  <si>
    <t>138-85-2</t>
  </si>
  <si>
    <t>Mercurate(1-), (4-carboxylatophenyl)hydroxy-, sodium</t>
  </si>
  <si>
    <t>13967-25-4</t>
  </si>
  <si>
    <t>Dimercury difluoride</t>
  </si>
  <si>
    <t>14066-61-6</t>
  </si>
  <si>
    <t>(2-Carboxyphenyl)hydroxymercury</t>
  </si>
  <si>
    <t>14099-12-8</t>
  </si>
  <si>
    <t>Sodium bis[4-[(4-chloro-1-hydroxy-2-naphthyl)azo]-N,N'-diethyl-5-hydroxybenzene-1,3-disulphonamidato(2-)]cobaltate(1-)</t>
  </si>
  <si>
    <t>24828-46-4</t>
  </si>
  <si>
    <t>Cobalt tetra(2-ethylhexyl) bis(phosphate)</t>
  </si>
  <si>
    <t>49602-90-6</t>
  </si>
  <si>
    <t>1,1'-Biphenyl, 2,3'-dibromo-</t>
  </si>
  <si>
    <t>49602-91-7</t>
  </si>
  <si>
    <t>1,1'-Biphenyl, 2,4'-dibromo-</t>
  </si>
  <si>
    <t>53592-10-2</t>
  </si>
  <si>
    <t>1,1'-Biphenyl, 2,4-dibromo-</t>
  </si>
  <si>
    <t>57186-90-0</t>
  </si>
  <si>
    <t>1,1'-Biphenyl, 3,4'-dibromo-</t>
  </si>
  <si>
    <t>57422-77-2</t>
  </si>
  <si>
    <t>56-55-3</t>
  </si>
  <si>
    <t>25429-29-2</t>
  </si>
  <si>
    <t>pentachloro[1,1'-biphenyl]</t>
  </si>
  <si>
    <t>28655-71-2</t>
  </si>
  <si>
    <t>Heptachloro-1,1'-biphenyl</t>
  </si>
  <si>
    <t>31472-83-0</t>
  </si>
  <si>
    <t>Tetrachloro(tetrachlorophenyl)benzene</t>
  </si>
  <si>
    <t>32598-13-3</t>
  </si>
  <si>
    <t>3,3',4,4'-TETRACHLOROBIPHENYL</t>
  </si>
  <si>
    <t>32774-16-6</t>
  </si>
  <si>
    <t>3,4,5,3',4',5'-Hexachlorobiphenyl</t>
  </si>
  <si>
    <t>35065-27-1</t>
  </si>
  <si>
    <t>2,4,5,2',4',5'-Hexachlorobiphenyl</t>
  </si>
  <si>
    <t>52663-72-6</t>
  </si>
  <si>
    <t>Cobalt, bis[.alpha.-(1-oxo-1H-isoindol-3-yl)-1H-benzimidazole-2-acetonitrilato]-, (T-4)-</t>
  </si>
  <si>
    <t>61045-13-4</t>
  </si>
  <si>
    <t>Stabilizer for polymers</t>
  </si>
  <si>
    <t>Lead oxide phosphonate (Pb3O2(HPO3))</t>
  </si>
  <si>
    <t>12202-17-4</t>
  </si>
  <si>
    <t>Lead oxide sulfate (Pb4O3(SO4))</t>
  </si>
  <si>
    <t>12205-72-0</t>
  </si>
  <si>
    <t>Lead chloride oxide</t>
  </si>
  <si>
    <t>122332-23-4</t>
  </si>
  <si>
    <t>Phenol, tetrapropylene-, lead(2+) salt</t>
  </si>
  <si>
    <t>12266-38-5</t>
  </si>
  <si>
    <t>Lead antimonide</t>
  </si>
  <si>
    <t>12268-84-7</t>
  </si>
  <si>
    <t>Lead hydroxide nitrate</t>
  </si>
  <si>
    <t>12275-07-9</t>
  </si>
  <si>
    <t>Flame retardants in polymers, textiles etc.</t>
  </si>
  <si>
    <t>Sodium azide</t>
  </si>
  <si>
    <t xml:space="preserve">High intensity discharge lamps </t>
  </si>
  <si>
    <t>Hafnium lead trioxide</t>
  </si>
  <si>
    <t>12034-30-9</t>
  </si>
  <si>
    <t>Plumbate (PbO22-), disodium</t>
  </si>
  <si>
    <t>12034-88-7</t>
  </si>
  <si>
    <t>Lead neobate</t>
  </si>
  <si>
    <t>12036-31-6</t>
  </si>
  <si>
    <t>Lead tin oxide (PbSnO3)</t>
  </si>
  <si>
    <t>12036-76-9</t>
  </si>
  <si>
    <t>68025-41-2</t>
  </si>
  <si>
    <t>Nickelate(3-), [N,N-bis(phosphonomethyl)glycinato(5-)]-, trisodium,(T-4)-</t>
  </si>
  <si>
    <t>68052-00-6</t>
  </si>
  <si>
    <t>Nickelate(4-), [[[nitrilotris(methylene)]tris[phosphonato]](6-)-N,OP,OP',OP'']-, tetrasodium, (T-4)-</t>
  </si>
  <si>
    <t>68133-84-6</t>
  </si>
  <si>
    <t>20936-32-7</t>
  </si>
  <si>
    <t>Lead 2,4-dihydroxybenzoate</t>
  </si>
  <si>
    <t>2117-69-3</t>
  </si>
  <si>
    <t>Diphenyllead dichloride</t>
  </si>
  <si>
    <t>Nickelate(2-), [[N,N'-1,2-ethanediylbis[N-(carboxymethyl)glycinato]](4-)-N,N',O,O',ON,ON']-, dihydrogen, (OC-6-21)-</t>
  </si>
  <si>
    <t>27574-34-1</t>
  </si>
  <si>
    <t>Nickel, [[2,2'-thiobis[4-(1,1,3,3-tetramethylbutyl)phenolato]](2-)-O,O',S]-</t>
  </si>
  <si>
    <t>27637-46-3</t>
  </si>
  <si>
    <t>Nickel isooctanoate</t>
  </si>
  <si>
    <t>28680-76-4</t>
  </si>
  <si>
    <t>0.1%, Report any intentionally added content. No testing required.</t>
  </si>
  <si>
    <t>Cobaltate(5-), bis[4-[(5-chloro-2,6-difluoro-4-pyrimidinyl)amino]-2-[[4-chloro-6-[[4-[4,5-dihydro-4-[(2-hydroxy-5-sulfophenyl)azo]-3-methyl-5-oxo-1H-pyrazol-1-yl]phenyl]amino]-1,3,5-triazin-2-yl]amino]benzenesulfonato(4-)]-, pentasodium</t>
  </si>
  <si>
    <t>83417-33-8</t>
  </si>
  <si>
    <t>2-Butenedioic acid (Z)-, lead(2+) salt, basic</t>
  </si>
  <si>
    <t>90342-24-8</t>
  </si>
  <si>
    <t>Decanoic acid, branched, lead salts</t>
  </si>
  <si>
    <t>90342-56-6</t>
  </si>
  <si>
    <t>Dodecanoic acid, lead salt, basic</t>
  </si>
  <si>
    <t>90388-09-3</t>
  </si>
  <si>
    <t>Hexadecanoic acid, lead salt, basic</t>
  </si>
  <si>
    <t>90388-10-6</t>
  </si>
  <si>
    <t>Hexadecanoic acid, lead(2+) salt, basic</t>
  </si>
  <si>
    <t>3687-31-8</t>
  </si>
  <si>
    <t>Lead arsenate</t>
  </si>
  <si>
    <t>53404-12-9</t>
  </si>
  <si>
    <t>Arsenic acid, lead (4+) salt</t>
  </si>
  <si>
    <t>7645-25-2</t>
  </si>
  <si>
    <t>Lead arsenate, unspecified</t>
  </si>
  <si>
    <t>7784-37-4</t>
  </si>
  <si>
    <t>Mercuric arsenate</t>
  </si>
  <si>
    <t>7784-40-9</t>
  </si>
  <si>
    <t>84057-85-2</t>
  </si>
  <si>
    <t>Thallium triarsenide</t>
  </si>
  <si>
    <t>84144-92-3</t>
  </si>
  <si>
    <t>12017-71-9</t>
  </si>
  <si>
    <t>Trisodium bis[5-chloro-2-hydroxy-3-[(2-hydroxy-1-naphthyl)azo]benzenesulphonato(3-)]cobaltate(3-)</t>
  </si>
  <si>
    <t>67801-57-4</t>
  </si>
  <si>
    <t>1,2,4-Benzenetricarboxylic acid, cobalt(2+) salt (1:1)</t>
  </si>
  <si>
    <t>67815-64-9</t>
  </si>
  <si>
    <t>Cobaltate(3-), tris[6-hydroxy-5-nitroso-2-naphthalenesulfonato(2-)]-, trisodium</t>
  </si>
  <si>
    <t>67875-38-1</t>
  </si>
  <si>
    <t>Cobalt, [29H,31H-phthalocyanine-C-sulfonyl chloridato(2-)-N29,N30,N31,N32]-</t>
  </si>
  <si>
    <t>67906-18-7</t>
  </si>
  <si>
    <t>Cobalt(2+), bis(1,2-propanediamine-N,N')-, bis[bis(cyano-C)aurate(1-)]</t>
  </si>
  <si>
    <t>20506-24-5</t>
  </si>
  <si>
    <t>Phthalates, selected</t>
  </si>
  <si>
    <t>Linseed oil, polymer with tung oil, lead salt</t>
  </si>
  <si>
    <t>69011-06-9</t>
  </si>
  <si>
    <t>Lead, [1,2-benzenedicarboxylato(2-)]dioxotri-</t>
  </si>
  <si>
    <t>69011-07-0</t>
  </si>
  <si>
    <t>Lead chromate silicate (Pb3(CrO4)(SiO4))</t>
  </si>
  <si>
    <t>69011-59-2</t>
  </si>
  <si>
    <t>Lead alloy, dross</t>
  </si>
  <si>
    <t>69011-60-5</t>
  </si>
  <si>
    <t>Lead alloy, Pb,Sn, dross</t>
  </si>
  <si>
    <t>69029-45-4</t>
  </si>
  <si>
    <t>Lead, dross, antimony-rich</t>
  </si>
  <si>
    <t>69029-46-5</t>
  </si>
  <si>
    <t>Lead, dross, bismuth-rich</t>
  </si>
  <si>
    <t>69029-50-1</t>
  </si>
  <si>
    <t>Lead, antimonial</t>
  </si>
  <si>
    <t>69029-51-2</t>
  </si>
  <si>
    <t>Lead, antimonial, dross</t>
  </si>
  <si>
    <t>69029-52-3</t>
  </si>
  <si>
    <t>Lead, dross</t>
  </si>
  <si>
    <t>69029-53-4</t>
  </si>
  <si>
    <t>Lead oxide (PbO), retort</t>
  </si>
  <si>
    <t>69029-71-6</t>
  </si>
  <si>
    <t>Leach residues, lead slag</t>
  </si>
  <si>
    <t>69227-11-8</t>
  </si>
  <si>
    <t>Lead, dross, copper-rich</t>
  </si>
  <si>
    <t>6928-68-3</t>
  </si>
  <si>
    <t>Diacetoxydiphenylplumbane</t>
  </si>
  <si>
    <t>70084-67-2</t>
  </si>
  <si>
    <t>Lead, C6-19-branched carboxylate naphthenate complexes</t>
  </si>
  <si>
    <t>70268-38-1</t>
  </si>
  <si>
    <t>1,3-Benzenediol, nitro-, lead(2+) salt (1:1)</t>
  </si>
  <si>
    <t>70321-55-0</t>
  </si>
  <si>
    <t>Lead, decanoate octanoate complexes</t>
  </si>
  <si>
    <t>70513-89-2</t>
  </si>
  <si>
    <t>Lead, alkyls, manufacturing wastes</t>
  </si>
  <si>
    <t>70514-05-5</t>
  </si>
  <si>
    <t>Flue dust, lead blast furnace</t>
  </si>
  <si>
    <t>70514-37-3</t>
  </si>
  <si>
    <t>Slimes and sludges, lead sinter dust scrubber</t>
  </si>
  <si>
    <t>7056-83-9</t>
  </si>
  <si>
    <t>Formic acid, lead salt</t>
  </si>
  <si>
    <t>70727-02-5</t>
  </si>
  <si>
    <t>Lead(2+) isooctadecanoate</t>
  </si>
  <si>
    <t>Cobaltate(1-), bis(2,4-dihydro-4-((2-hydroxy-4-nitrophenyl)azo)-5-methyl-2-phen yl-3H-pyrazol-3-onato(2-)), sodium</t>
  </si>
  <si>
    <t>6771-86-4</t>
  </si>
  <si>
    <t>Mercury, methyl(8-quinolinolato-N1,O8)-</t>
  </si>
  <si>
    <t>90-03-9</t>
  </si>
  <si>
    <t>Chloro(o-hydroxyphenyl)mercury</t>
  </si>
  <si>
    <t>93820-20-3</t>
  </si>
  <si>
    <t>Diiodo(5-iodopyridin-2-amine-N1)mercury</t>
  </si>
  <si>
    <t>93882-20-3</t>
  </si>
  <si>
    <t>component in high-capacity capacitors</t>
  </si>
  <si>
    <t>Cadmium and its compounds, all members</t>
  </si>
  <si>
    <t>2-Butenedioic acid (E)-, lead salt</t>
  </si>
  <si>
    <t>13767-78-7</t>
  </si>
  <si>
    <t>Lead disulphamidate</t>
  </si>
  <si>
    <t>13814-96-5</t>
  </si>
  <si>
    <t>Lead fluoborate</t>
  </si>
  <si>
    <t>13826-65-8</t>
  </si>
  <si>
    <t>Nitrous acid, lead(2+) salt</t>
  </si>
  <si>
    <t>13845-35-7</t>
  </si>
  <si>
    <t>17406-54-1</t>
  </si>
  <si>
    <t>Lead(II) maleate</t>
  </si>
  <si>
    <t>17549-30-3</t>
  </si>
  <si>
    <t>Bis(diethyldithiocarbamato-S,S')lead</t>
  </si>
  <si>
    <t>17570-76-2</t>
  </si>
  <si>
    <t>Methanesulfonic acid, lead(2+) salt</t>
  </si>
  <si>
    <t>1762-26-1</t>
  </si>
  <si>
    <t xml:space="preserve">Undecabromoterphenyl </t>
  </si>
  <si>
    <t>83929-80-0</t>
  </si>
  <si>
    <t xml:space="preserve">4,4'-Dibromo-p-terphenyl </t>
  </si>
  <si>
    <t>17788-94-2</t>
  </si>
  <si>
    <t xml:space="preserve">3-bromo-p-terphenyl </t>
  </si>
  <si>
    <t>1762-87-4</t>
  </si>
  <si>
    <t>Cobaltate(7-), bis[4-hydroxy-3-[(2-hydroxy-5-nitrophenyl)azo]-7-[(3-phosphonophenyl)amino]-2-naphthalenesulfonato(5-)]-, disodium pentahydrogen</t>
  </si>
  <si>
    <t>70131-61-2</t>
  </si>
  <si>
    <t>Fatty acids, soya, polymers with acetic acid, fumaric acid, linseedoil, maleic anhydride, pentaerythritol, rosin, tall oil, tall-oil fatty acids and tripentaerythritol, cobalt salts</t>
  </si>
  <si>
    <t>70179-69-0</t>
  </si>
  <si>
    <t>Cobaltate(1-), bis[2-chloro-5-hydroxy-4-[(2-hydroxy-1-naphthalenyl)azo]-N-methylbenzenesulfonamidato(2-)]-, sodium</t>
  </si>
  <si>
    <t>70236-41-8</t>
  </si>
  <si>
    <t>Cobaltate(1-), [2,4-dihydro-4-[[2-hydroxy-5-(methylsulfonyl)phenyl]azo]-5-methyl-2-phenyl-3H-pyrazol-3-onato(2-)][N-[7-hydroxy-8-[[2-hydroxy-5-(methylsulfonyl)phenyl]azo]-1-naphthalenyl]acetamidato(2-)]-, sodium</t>
  </si>
  <si>
    <t>70236-43-0</t>
  </si>
  <si>
    <t>Cobaltate(1-), bis[5-[(5-chloro-2-hydroxyphenyl)azo]-6-hydroxy-N-(2-hydroxyethyl)-N-methyl-2-naphthalenesulfonamidato(2-)]-, sodium</t>
  </si>
  <si>
    <t>70236-44-1</t>
  </si>
  <si>
    <t>Phosphorodithioic acid, mixed O,O-bis(bu and pentyl) esters, lead(2+) salt</t>
  </si>
  <si>
    <t>92044-89-8</t>
  </si>
  <si>
    <t>Fatty acids, coco, lead salts</t>
  </si>
  <si>
    <t>92045-67-5</t>
  </si>
  <si>
    <t>Naphthenic acids, lead salts, basic</t>
  </si>
  <si>
    <t>92200-92-5</t>
  </si>
  <si>
    <t>Lead, C4-10-fatty acid octanoate complexes</t>
  </si>
  <si>
    <t>93165-26-5</t>
  </si>
  <si>
    <t>Fatty acids, C14-26, lead salts</t>
  </si>
  <si>
    <t>93821-72-8</t>
  </si>
  <si>
    <t>Speiss, lead-zinc</t>
  </si>
  <si>
    <t>93839-98-6</t>
  </si>
  <si>
    <t>12039-52-0</t>
  </si>
  <si>
    <t>Lead 3-(acetamido)phthalate</t>
  </si>
  <si>
    <t>93840-04-1</t>
  </si>
  <si>
    <t>Lead bis(2-ethylhexanolate)</t>
  </si>
  <si>
    <t>93858-23-2</t>
  </si>
  <si>
    <t>Lead(2+) 4,4'-isopropylidenebisphenolate</t>
  </si>
  <si>
    <t>93858-24-3</t>
  </si>
  <si>
    <t>Lead(2+) (Z)-hexadec-9-enoate</t>
  </si>
  <si>
    <t>93892-65-0</t>
  </si>
  <si>
    <t>Carbamodithioic acid, ethylphenyl-, lead(2+) salt</t>
  </si>
  <si>
    <t>93894-48-5</t>
  </si>
  <si>
    <t>Lead(2+) neononanoate</t>
  </si>
  <si>
    <t>93894-49-6</t>
  </si>
  <si>
    <t>Lead(2+) neoundecanoate</t>
  </si>
  <si>
    <t>93894-64-5</t>
  </si>
  <si>
    <t>(Neononanoato-O)(neoundecanoato-O)lead</t>
  </si>
  <si>
    <t>93925-27-0</t>
  </si>
  <si>
    <t>Hydrogen [2-[[5-(aminosulphonyl)-2-hydroxyphenyl]azo]-3-oxo-N-phenylbutylamidato(2-)][3-[[1-(benzothiazol-2-yl)-2-oxopropyl]azo]-4-hydroxybenzenesulphonamidato(2-)]cobaltate(1-)</t>
  </si>
  <si>
    <t>83249-71-2</t>
  </si>
  <si>
    <t>99328-50-4</t>
  </si>
  <si>
    <t>Nitric acid, barium salt, reaction products with ammonia, chromic acid (H2CrO4) diammonium salt and copper(2+) dinitrate, calcined</t>
  </si>
  <si>
    <t>99328-54-8</t>
  </si>
  <si>
    <t>Sulfuric acid, barium salt (1:1), lead-doped</t>
  </si>
  <si>
    <t>10210-64-7</t>
  </si>
  <si>
    <t>Chromium lead oxide sulfate, silica-modified</t>
  </si>
  <si>
    <t>2-Methoxyethylmercury chloride</t>
  </si>
  <si>
    <t>124-01-6</t>
  </si>
  <si>
    <t>2-Ethoxyethylmercury chloride</t>
  </si>
  <si>
    <t>124-08-3</t>
  </si>
  <si>
    <t>2-Ethoxyethylmercury acetate</t>
  </si>
  <si>
    <t>1310-88-9</t>
  </si>
  <si>
    <t>Dimercury amidatenitrate</t>
  </si>
  <si>
    <t>1312-03-4</t>
  </si>
  <si>
    <t>Mercuric subsulfate</t>
  </si>
  <si>
    <t>13170-76-8</t>
  </si>
  <si>
    <t>Nickel(2++), hexaammine-, (OC-6-11)-, carbonate (1:1)</t>
  </si>
  <si>
    <t>[1,1'-Biphenyl]-4,4'-diamine, 2,2'-dichloro-, sulfate (1:1)</t>
  </si>
  <si>
    <t>74220-10-3</t>
  </si>
  <si>
    <t>8014-91-3</t>
  </si>
  <si>
    <t>Benzoic acid, 3,3'-[(3,7-disulfo-1,5-naphthalenediyl)bis[azo(6-hydroxy-3,1-phenylene)azo[6(or 7)-sulfo-4,1-naphthalenediyl]azo[1,1'-biphenyl]-4,4'-diylazo]]bis[6-hydroxy-, hexasodium salt</t>
  </si>
  <si>
    <t>4-Aminobiphenyl</t>
  </si>
  <si>
    <t>135-88-6</t>
  </si>
  <si>
    <t>Cobalt, compound with lanthanum (5:1)</t>
  </si>
  <si>
    <t>12305-84-9</t>
  </si>
  <si>
    <t>Cobalt, compound with samarium (7:2)</t>
  </si>
  <si>
    <t>12427-42-8</t>
  </si>
  <si>
    <t>14550-87-9</t>
  </si>
  <si>
    <t>Nickel dibromate</t>
  </si>
  <si>
    <t>14708-14-6</t>
  </si>
  <si>
    <t>Nickel(II) fluoborate</t>
  </si>
  <si>
    <t>14721-18-7</t>
  </si>
  <si>
    <t>Nickel chromate</t>
  </si>
  <si>
    <t>2,6-Dimethyl-4-(1-naphthyl)pyrylium hexafluoroarsenate</t>
  </si>
  <si>
    <t>84304-15-4</t>
  </si>
  <si>
    <t>85865-91-4</t>
  </si>
  <si>
    <t>Lead bis(tetracosylbenzenesulphonate)</t>
  </si>
  <si>
    <t>85865-92-5</t>
  </si>
  <si>
    <t>Lead bis[didodecylbenzenesulphonate]</t>
  </si>
  <si>
    <t>867-47-0</t>
  </si>
  <si>
    <t>Lead(2+) acrylate</t>
  </si>
  <si>
    <t>873-54-1</t>
  </si>
  <si>
    <t>Lead dibenzoate</t>
  </si>
  <si>
    <t>72-57-1</t>
  </si>
  <si>
    <t>8004-59-9</t>
  </si>
  <si>
    <t>Residues and decomposition products in production of polymers</t>
  </si>
  <si>
    <t>Amines, which can form carcinogenic Nitrosamines, selected</t>
  </si>
  <si>
    <t>4-Aminobiphenyl and its salts, all members</t>
  </si>
  <si>
    <t>Aniline and its salts, all members</t>
  </si>
  <si>
    <t>Arsenic and its compounds, all members</t>
  </si>
  <si>
    <t>Benzidine and its salts, all members</t>
  </si>
  <si>
    <t>Beryllium and its compounds, all members</t>
  </si>
  <si>
    <t>Dioctyltin maleate</t>
  </si>
  <si>
    <t>163206-28-8</t>
  </si>
  <si>
    <t>Tin, dibutyl(1,2-ethanediamine-N,N')bis(monoisooctyl 2-butenedioato-O')-</t>
  </si>
  <si>
    <t>17523-06-7</t>
  </si>
  <si>
    <t>18253-54-8</t>
  </si>
  <si>
    <t>1,1'-Biphenyl, 2,2',5-tribromo-</t>
  </si>
  <si>
    <t>59080-35-2</t>
  </si>
  <si>
    <t>2252-84-8</t>
  </si>
  <si>
    <t>1,1,1,2,2,3,3-Heptafluoropropane</t>
  </si>
  <si>
    <t>25497-28-3</t>
  </si>
  <si>
    <t>Difluoroethane</t>
  </si>
  <si>
    <t>27070-61-7</t>
  </si>
  <si>
    <t>Propane, hexafluoro-</t>
  </si>
  <si>
    <t>27987-06-0</t>
  </si>
  <si>
    <t>Trifluoroethane</t>
  </si>
  <si>
    <t>353-36-6</t>
  </si>
  <si>
    <t>Ethyl fluoride</t>
  </si>
  <si>
    <t>354-33-6</t>
  </si>
  <si>
    <t>359-35-3</t>
  </si>
  <si>
    <t>1,1,2,2-Tetrafluoroethane</t>
  </si>
  <si>
    <t>420-46-2</t>
  </si>
  <si>
    <t>Ethane, 1,1,1-trifluoro-</t>
  </si>
  <si>
    <t>430-66-0</t>
  </si>
  <si>
    <t>1,1,2-Trifluoroethane</t>
  </si>
  <si>
    <t>431-63-0</t>
  </si>
  <si>
    <t>1,1,1,2,3,3-Hexafluoropropane</t>
  </si>
  <si>
    <t>431-89-0</t>
  </si>
  <si>
    <t>Propane, 1,1,1,2,3,3,3-heptafluoro-</t>
  </si>
  <si>
    <t>593-53-3</t>
  </si>
  <si>
    <t>Methyl fluoride</t>
  </si>
  <si>
    <t>624-72-6</t>
  </si>
  <si>
    <t>1,2-Difluoroethane</t>
  </si>
  <si>
    <t>690-39-1</t>
  </si>
  <si>
    <t>Propane, 1,1,1,3,3,3-hexafluoro-</t>
  </si>
  <si>
    <t>75-10-5</t>
  </si>
  <si>
    <t>75-37-6</t>
  </si>
  <si>
    <t>75-38-7</t>
  </si>
  <si>
    <t>75-46-7</t>
  </si>
  <si>
    <t>811-97-2</t>
  </si>
  <si>
    <t>Surface protection of metals, stabilizers in polymers, pigments, in paints and plastics, electronics</t>
  </si>
  <si>
    <t>85535-84-8</t>
  </si>
  <si>
    <t>Nickel(1+), [1-(2-amino-4-imino-5(4H)-thiazolylidene)-N-[1-(2-amino-4-imino-5(4H)-thiazolylidene)-1H-isoindol-3-yl]-1H-isoindol-3-aminato]-, chloride</t>
  </si>
  <si>
    <t>67906-22-3</t>
  </si>
  <si>
    <t>Cobaltate(2-), bis[2-[[5-(aminosulfonyl)-2-hydroxyphenyl]azo]-3-oxo-N-phenylbutanamidato(2-)]-, dilithium</t>
  </si>
  <si>
    <t>67906-23-4</t>
  </si>
  <si>
    <t>Mercury, (neodecanoato-O)phenyl-</t>
  </si>
  <si>
    <t>26552-50-1</t>
  </si>
  <si>
    <t>10102-49-5</t>
  </si>
  <si>
    <t>Ferric arsenate</t>
  </si>
  <si>
    <t>10102-50-8</t>
  </si>
  <si>
    <t>Ferrous arsenate</t>
  </si>
  <si>
    <t>10102-53-1</t>
  </si>
  <si>
    <t>Metaarsenic acid</t>
  </si>
  <si>
    <t>10103-50-1</t>
  </si>
  <si>
    <t>Magnesium arsenate</t>
  </si>
  <si>
    <t>10103-61-4</t>
  </si>
  <si>
    <t>Arsenic acid (H3AsO4), copper salt</t>
  </si>
  <si>
    <t>10103-62-5</t>
  </si>
  <si>
    <t>Calcium arsenate</t>
  </si>
  <si>
    <t>Potassium arsenite</t>
  </si>
  <si>
    <t>102110-21-4</t>
  </si>
  <si>
    <t>Arsenic acid (H3AsO4), magnesium salt, manganese-doped</t>
  </si>
  <si>
    <t>10290-12-7</t>
  </si>
  <si>
    <t>Copper arsenite</t>
  </si>
  <si>
    <t xml:space="preserve">Butadiene, 1,3 - </t>
  </si>
  <si>
    <t>27236-65-3</t>
  </si>
  <si>
    <t>54437-56-8</t>
  </si>
  <si>
    <t>Adipic acid, cobalt salt</t>
  </si>
  <si>
    <t>54846-43-4</t>
  </si>
  <si>
    <t>Acetic acid, bromo-, cobalt(2+) salt</t>
  </si>
  <si>
    <t>55494-92-3</t>
  </si>
  <si>
    <t>Cobalt(3+), hexaammine-, (OC-6-11)-, phosphate (1:1)</t>
  </si>
  <si>
    <t>55668-56-9</t>
  </si>
  <si>
    <t>Cobaltate(1-), [2,4-dihydro-4-[(2-hydroxy-5-nitrophenyl)azo]-5-methyl-2-phenyl-3H-pyrazol-3-onato(2-)][1-[(2-hydroxy-4-nitrophenyl)azo]-2-naphthalenolato(2-)]-, hydrogen</t>
  </si>
  <si>
    <t>55870-93-4</t>
  </si>
  <si>
    <t>Sodium bis[methyl [8-[[5-(ethylsulphonyl)-2-hydroxyphenyl]azo]-7-hydroxy-2-naphthyl]methylcarbamato(2-)]cobaltate(1-)</t>
  </si>
  <si>
    <t>55870-94-5</t>
  </si>
  <si>
    <t>Sodium bis[1-[[5-(ethylsulphonyl)-2-hydroxyphenyl]azo]-2-naphtholato(2-)]cobaltate(1-)</t>
  </si>
  <si>
    <t>55963-70-7</t>
  </si>
  <si>
    <t>Cobaltate(1-), bis[N-[(2-chlorophenyl)-2-[[2-hydroxy-5-[(methylamino)sulfonyl]p henyl]phenyl]azo]-3-oxobutanamidato(2)]-, hydrogen</t>
  </si>
  <si>
    <t>Polycyclic aromatic hydrocarbons (PAH; PCAH) in polymers, selected</t>
  </si>
  <si>
    <t>1310-32-3</t>
  </si>
  <si>
    <t>Selenic acid</t>
  </si>
  <si>
    <t>7783-08-6</t>
  </si>
  <si>
    <t>Selenious acid</t>
  </si>
  <si>
    <t>7783-00-8</t>
  </si>
  <si>
    <t>Selenium</t>
  </si>
  <si>
    <t>7782-49-2</t>
  </si>
  <si>
    <t>Selenium dioxide</t>
  </si>
  <si>
    <t>7446-08-4</t>
  </si>
  <si>
    <t>Selenium hexafluoride</t>
  </si>
  <si>
    <t>7783-79-1</t>
  </si>
  <si>
    <t>Zinc selenide</t>
  </si>
  <si>
    <t>1315-09-9</t>
  </si>
  <si>
    <t>Bis (acetato) dibutyltin</t>
  </si>
  <si>
    <t>1814-88-6</t>
  </si>
  <si>
    <t>1,1,1,3,3-Pentafluoropropane</t>
  </si>
  <si>
    <t>460-73-1</t>
  </si>
  <si>
    <t>1,1,1,3,3-Pentafluorobutane</t>
  </si>
  <si>
    <t>406-58-6</t>
  </si>
  <si>
    <t>Perchloric acid, cobalt (2+) salt</t>
  </si>
  <si>
    <t xml:space="preserve">Ammonium perchlorate   </t>
  </si>
  <si>
    <t>Lithium Perchlorate</t>
  </si>
  <si>
    <t>Barium perchlorate</t>
  </si>
  <si>
    <t>Magnesium Perchlorate</t>
  </si>
  <si>
    <t>Potassium Perchlorate</t>
  </si>
  <si>
    <t>Sodium Perchlorate</t>
  </si>
  <si>
    <t>7791-03-9</t>
  </si>
  <si>
    <t>10034-81-8</t>
  </si>
  <si>
    <t>7778-74-7</t>
  </si>
  <si>
    <t>7601-89-0</t>
  </si>
  <si>
    <t>Lead tellurite</t>
  </si>
  <si>
    <t>14119-28-9</t>
  </si>
  <si>
    <t>Report any known concentration</t>
  </si>
  <si>
    <t>Sulfuric acid, cobalt(2+) salt (1:1)-</t>
  </si>
  <si>
    <t>10124-43-3</t>
  </si>
  <si>
    <t>15572-25-5</t>
  </si>
  <si>
    <t>Bis(pentane-2,4-dionato-O,O')beryllium</t>
  </si>
  <si>
    <t>12228-40-9</t>
  </si>
  <si>
    <t>Beryllium boride (BeB2)</t>
  </si>
  <si>
    <t>12232-25-6</t>
  </si>
  <si>
    <t>Beryllium selenide (BeSe)</t>
  </si>
  <si>
    <t>12232-27-8</t>
  </si>
  <si>
    <t>Beryllium telluride (BeTe)</t>
  </si>
  <si>
    <t>12323-05-6</t>
  </si>
  <si>
    <t>Nickel(2+) neoundecanoate</t>
  </si>
  <si>
    <t>93920-10-6</t>
  </si>
  <si>
    <t>Nickel(2+) neononanoate</t>
  </si>
  <si>
    <t>Sodium [2-[[5-(aminosulphonyl)-2-hydroxyphenyl]azo]-3-oxo-N-phenylbutylamidato(2-)][3-[[1-(benzothiazol-2-yl)-2-oxopropyl]azo]-4-hydroxybenzenesulphonamidato(2-)]cobaltate(1-)</t>
  </si>
  <si>
    <t>83249-70-1</t>
  </si>
  <si>
    <t>Bromofluoromethane</t>
  </si>
  <si>
    <t>373-52-4</t>
  </si>
  <si>
    <t>Carbon tetrachloride</t>
  </si>
  <si>
    <t>Dibromofluoromethane</t>
  </si>
  <si>
    <t>1868-53-7</t>
  </si>
  <si>
    <t>Bromotrifluoromethane</t>
  </si>
  <si>
    <t>71-55-6</t>
  </si>
  <si>
    <t>Pentachlorofluoroethane</t>
  </si>
  <si>
    <t>Propane, 1-bromo-2-fluoro-</t>
  </si>
  <si>
    <t>Heptachlorofluoropropane</t>
  </si>
  <si>
    <t>422-78-6</t>
  </si>
  <si>
    <t>dichlorotetrafluoroethane</t>
  </si>
  <si>
    <t>Hexachlorodifluoropropane</t>
  </si>
  <si>
    <t>Bromochlorodifluoromethane</t>
  </si>
  <si>
    <t>Heptafluoropropyl chloride</t>
  </si>
  <si>
    <t>422-86-6</t>
  </si>
  <si>
    <t>1,2-Dibromo-1-fluoroethane</t>
  </si>
  <si>
    <t>358-97-4</t>
  </si>
  <si>
    <t>Monochloropentafluoroethane</t>
  </si>
  <si>
    <t>Pentachlorotrifluoropropane</t>
  </si>
  <si>
    <t>1,2-Difluorotetrachloroethane</t>
  </si>
  <si>
    <t>[.mu.-[[1,1',1'',1'''-[Benzene-1,2,4,5-tetrayltetrakis(nitromethylidyne)]naphth-2-olato](4-)]]dinickel</t>
  </si>
  <si>
    <t>24640-21-9</t>
  </si>
  <si>
    <t>Nickelate(1-), trichloro-, ammonium</t>
  </si>
  <si>
    <t>25481-21-4</t>
  </si>
  <si>
    <t>Cobaltate(1-), bis[2-[(2-amino-1-naphthalenyl)azo]-5-nitrophenolato(2-)]-, hydrogen</t>
  </si>
  <si>
    <t>71566-39-7</t>
  </si>
  <si>
    <t>Cobaltate(1-), bis[3-[[1-(4-chlorophenyl)-4,5-dihydro-3-methyl-5-oxo-1H-pyrazol-4-yl]azo]-4-hydroxy-N-methylbenzenesulfonamidato(2-)]-, sodium</t>
  </si>
  <si>
    <t>71566-55-7</t>
  </si>
  <si>
    <t>Dibutyltin disalicylate</t>
  </si>
  <si>
    <t>14214-24-5</t>
  </si>
  <si>
    <t>Dibutyltin bis(benzyl maleate)</t>
  </si>
  <si>
    <t>7324-74-5</t>
  </si>
  <si>
    <t>Dibutyltin bis(cyclohexyl maleate)</t>
  </si>
  <si>
    <t>2781-09-1</t>
  </si>
  <si>
    <t>Cobalt, dibromobis[tris(3,5-dimethylphenyl)phosphine]-, (T-4)-</t>
  </si>
  <si>
    <t>69898-68-6</t>
  </si>
  <si>
    <t>Isooctanoic acid, lead salt</t>
  </si>
  <si>
    <t>6477-64-1</t>
  </si>
  <si>
    <t>Lead dipicrate</t>
  </si>
  <si>
    <t>65119-94-0</t>
  </si>
  <si>
    <t>Lead dibutanolate</t>
  </si>
  <si>
    <t>65121-76-8</t>
  </si>
  <si>
    <t>Cobaltate(1-), bis[4-hydroxy-3-[(2-hydroxy-1-naphthalenyl)amino]-N-(3-methoxypropyl)benzenesulfonamidato(2-)-N3,O3,O4]-, sodium</t>
  </si>
  <si>
    <t>71735-59-6</t>
  </si>
  <si>
    <t>Cobaltate(1-), bis[N-[2-hydroxy-3-[(2-hydroxy-5-nitrophenyl)azo]-5-methylphenyl]acetamidato(2-)]-, sodium</t>
  </si>
  <si>
    <t>71735-61-0</t>
  </si>
  <si>
    <t>Trimethyl Tin Compounds</t>
  </si>
  <si>
    <t>Trioctyl Tin Compounds</t>
  </si>
  <si>
    <t>Tripentyl Tin Compounds</t>
  </si>
  <si>
    <t>Triphenyl Tin Compounds</t>
  </si>
  <si>
    <t>Tripropyl Tin Compounds</t>
  </si>
  <si>
    <t>10588-01-9</t>
  </si>
  <si>
    <t>Sodium dichromate</t>
  </si>
  <si>
    <t>11103-86-9</t>
  </si>
  <si>
    <t>Zinc potassium chromate</t>
  </si>
  <si>
    <t>Hexanoic acid, 3,5,5-trimethyl-, cobalt(2+) salt</t>
  </si>
  <si>
    <t>50525-57-0</t>
  </si>
  <si>
    <t>Cobaltate(1-), bis[4-hydroxy-3-[(2-hydroxy-1-naphthalenyl)azo]benzenesulfonamidato(2-)]-, hydrogen</t>
  </si>
  <si>
    <t>50696-78-1</t>
  </si>
  <si>
    <t>Tri-.mu.-carbonyltetracarbonyl(pentacarbonyldicobalt)dirhodium</t>
  </si>
  <si>
    <t>51084-32-3</t>
  </si>
  <si>
    <t>1,4-Benzenedicarboxylic acid, monomethyl ester, cobalt(2+) salt</t>
  </si>
  <si>
    <t>513-79-1</t>
  </si>
  <si>
    <t>Cobalt carbonate</t>
  </si>
  <si>
    <t>52256-38-9</t>
  </si>
  <si>
    <t>Cobaltate(1-), bis[2,4-dihydro-4-[(2-hydroxy-5-nitrophenyl)azo]-5-methyl-2-phenyl-3H-pyrazol-3-onato(2-)]-, hydrogen</t>
  </si>
  <si>
    <t>52270-44-7</t>
  </si>
  <si>
    <t>Cobalt, dichloro(1,4-diazabicyclo[2.2.2]octane-N1)-, homopolymer</t>
  </si>
  <si>
    <t>68413-61-6</t>
  </si>
  <si>
    <t>Cobaltate(5-), bis[5-[(4-amino-6-chloro-1,3,5-triazin-2-yl)amino]-4-hydroxy-3-[(2-hydroxy-5-nitrophenyl)azo]-2,7-naphthalenedisulfonato(4-)]-, pentasodium</t>
  </si>
  <si>
    <t>79817-89-3</t>
  </si>
  <si>
    <t>2,7-Naphthalenedisulfonic acid, nickel(2+) salt (1:1)</t>
  </si>
  <si>
    <t>72453-55-5</t>
  </si>
  <si>
    <t>Nickel(2+) sulphite</t>
  </si>
  <si>
    <t>7785-20-8</t>
  </si>
  <si>
    <t>Sulfuric acid, ammonium nickel(2+) salt</t>
  </si>
  <si>
    <t>7786-81-4</t>
  </si>
  <si>
    <t>Nickel sulfate</t>
  </si>
  <si>
    <t>7789-49-3</t>
  </si>
  <si>
    <t>Nickel bromide (NiBr2), trihydrate</t>
  </si>
  <si>
    <t>7791-20-0</t>
  </si>
  <si>
    <t>Nickel(II) chloride hexahydrate (1:2:6)</t>
  </si>
  <si>
    <t>79102-62-8</t>
  </si>
  <si>
    <t>Tetrahydrogen [[[(3-amino-4-sulphophenyl)amino]sulphonyl]-29H,31H-phthalocyaninetrisulphonato(6-)-N29,N30,N31,N32]nickelate(4-)</t>
  </si>
  <si>
    <t>79121-51-0</t>
  </si>
  <si>
    <t>Barium</t>
  </si>
  <si>
    <t>7440-39-3</t>
  </si>
  <si>
    <t>62-53-3</t>
  </si>
  <si>
    <t>142-04-1</t>
  </si>
  <si>
    <t>542-16-5</t>
  </si>
  <si>
    <t>660-53-7</t>
  </si>
  <si>
    <t>12044-20-1</t>
  </si>
  <si>
    <t>1303-00-0</t>
  </si>
  <si>
    <t>10124-50-2</t>
  </si>
  <si>
    <t>7784-41-0</t>
  </si>
  <si>
    <t>15782-06-6</t>
  </si>
  <si>
    <t>10196-68-6</t>
  </si>
  <si>
    <t>7585-41-3</t>
  </si>
  <si>
    <t>25619-56-1</t>
  </si>
  <si>
    <t>28987-17-9</t>
  </si>
  <si>
    <t>67801-01-8</t>
  </si>
  <si>
    <t>6865-35-6</t>
  </si>
  <si>
    <t>1304-28-5</t>
  </si>
  <si>
    <t>1325-16-2</t>
  </si>
  <si>
    <t>13477-00-4</t>
  </si>
  <si>
    <t>10361-37-2</t>
  </si>
  <si>
    <t>542-62-1</t>
  </si>
  <si>
    <t>4696-57-5</t>
  </si>
  <si>
    <t>591-65-1</t>
  </si>
  <si>
    <t>7787-32-8</t>
  </si>
  <si>
    <t>17194-00-2</t>
  </si>
  <si>
    <t>12230-71-6</t>
  </si>
  <si>
    <t>55172-98-0</t>
  </si>
  <si>
    <t>10022-31-8</t>
  </si>
  <si>
    <t>13465-95-7</t>
  </si>
  <si>
    <t>7787-36-2</t>
  </si>
  <si>
    <t>1304-29-6</t>
  </si>
  <si>
    <t>19856-32-7</t>
  </si>
  <si>
    <t>2634-33-5</t>
  </si>
  <si>
    <t>59536-65-1</t>
  </si>
  <si>
    <t>148499-15-4</t>
  </si>
  <si>
    <t>354-04-1</t>
  </si>
  <si>
    <t>359-08-0</t>
  </si>
  <si>
    <t>421-06-7</t>
  </si>
  <si>
    <t>75-82-1</t>
  </si>
  <si>
    <t>762-49-2</t>
  </si>
  <si>
    <t>1116-54-7</t>
  </si>
  <si>
    <t>601-77-4</t>
  </si>
  <si>
    <t>621-64-7</t>
  </si>
  <si>
    <t>612-64-6</t>
  </si>
  <si>
    <t>10595-95-6</t>
  </si>
  <si>
    <t>614-00-6</t>
  </si>
  <si>
    <t>Fatty acids, C6-19-branched, nickel salts</t>
  </si>
  <si>
    <t>92200-98-1</t>
  </si>
  <si>
    <t>Nickel, C5-23-branched carboxylate naphthenate complexes</t>
  </si>
  <si>
    <t>92200-99-2</t>
  </si>
  <si>
    <t>Nickel, C5-25-branched carboxylate naphthenate octanoate complexes</t>
  </si>
  <si>
    <t>92502-55-1</t>
  </si>
  <si>
    <t>10326-24-6</t>
  </si>
  <si>
    <t>Zinc arsenite</t>
  </si>
  <si>
    <t>10476-82-1</t>
  </si>
  <si>
    <t>Strychnine arsenate</t>
  </si>
  <si>
    <t>12002-03-8</t>
  </si>
  <si>
    <t>Copper acetoarsenite</t>
  </si>
  <si>
    <t>12005-75-3</t>
  </si>
  <si>
    <t>Copper arsenide (Cu3As)</t>
  </si>
  <si>
    <t>12005-81-1</t>
  </si>
  <si>
    <t>Dysprosium arsenide (DyAs)</t>
  </si>
  <si>
    <t>12005-88-8</t>
  </si>
  <si>
    <t>Iron arsenide (Fe2As)</t>
  </si>
  <si>
    <t>12005-89-9</t>
  </si>
  <si>
    <t>Gadolinium arsenide (GdAs)</t>
  </si>
  <si>
    <t>12005-92-4</t>
  </si>
  <si>
    <t>Holmium arsenide (HoAs)</t>
  </si>
  <si>
    <t>12005-94-6</t>
  </si>
  <si>
    <t>Lutetium arsenide (LuAs)</t>
  </si>
  <si>
    <t>12005-95-7</t>
  </si>
  <si>
    <t>Manganese arsenide (MnAs)</t>
  </si>
  <si>
    <t>12005-96-8</t>
  </si>
  <si>
    <t>Manganese arsenide (Mn2As)</t>
  </si>
  <si>
    <t>12006-08-5</t>
  </si>
  <si>
    <t>Terbium arsenide (TbAs)</t>
  </si>
  <si>
    <t>12006-10-9</t>
  </si>
  <si>
    <t>Thulium arsenide (TmAs)</t>
  </si>
  <si>
    <t>12006-12-1</t>
  </si>
  <si>
    <t>Ytterbium arsenide (YbAs)</t>
  </si>
  <si>
    <t>12006-21-2</t>
  </si>
  <si>
    <t>Iron arsenide (FeAs2)</t>
  </si>
  <si>
    <t>12006-40-5</t>
  </si>
  <si>
    <t>Zinc arsenide (Zn3As2)</t>
  </si>
  <si>
    <t>12044-16-5</t>
  </si>
  <si>
    <t>Iron arsenide (FeAs)</t>
  </si>
  <si>
    <t>12044-21-2</t>
  </si>
  <si>
    <t>Potassium arsenide (K3As)</t>
  </si>
  <si>
    <t>12044-22-3</t>
  </si>
  <si>
    <t>Lithium arsenide (Li3As)</t>
  </si>
  <si>
    <t>12044-25-6</t>
  </si>
  <si>
    <t>Sodium arsenide (Na3As)</t>
  </si>
  <si>
    <t>12044-28-9</t>
  </si>
  <si>
    <t>Praseodymium arsenide (PrAs)</t>
  </si>
  <si>
    <t>12044-49-4</t>
  </si>
  <si>
    <t>Magnesium arsenide (Mg3As2)</t>
  </si>
  <si>
    <t>12044-52-9</t>
  </si>
  <si>
    <t>Platinum arsenide (PtAs2)</t>
  </si>
  <si>
    <t>12044-54-1</t>
  </si>
  <si>
    <t>Arsenic telluride (As2Te3)</t>
  </si>
  <si>
    <t>12044-55-2</t>
  </si>
  <si>
    <t>Zinc arsenide (ZnAs2)</t>
  </si>
  <si>
    <t>12254-85-2</t>
  </si>
  <si>
    <t>Chromium arsenide (Cr2As)</t>
  </si>
  <si>
    <t>12254-88-5</t>
  </si>
  <si>
    <t>Erbium arsenide (ErAs)</t>
  </si>
  <si>
    <t>Xanthylium, 9-(2-carboxyphenyl)-3,6-bis(diethylamino)-, bis[3-[(4,5-dihydro-3-methyl-5-oxo-1-phenyl-1H-pyrazol-4-yl)azo]-4-hydroxy-N-[3-(1-methylethoxy)propyl]benzenesulfonamidato(2-)]cobaltate(1-)</t>
  </si>
  <si>
    <t>71701-14-9</t>
  </si>
  <si>
    <t>Cobaltate(1-), bis[3-[[1-(3-chlorophenyl)-4,5-dihydro-3-methyl-5-oxo-1H-pyrazol-4-yl]azo]-4-hydroxy-N-methylbenzenesulfonamidato(2-)]-, sodium</t>
  </si>
  <si>
    <t>71735-52-9</t>
  </si>
  <si>
    <t>Nickel, C4-10 fatty acids naphthenate complexes</t>
  </si>
  <si>
    <t>93573-16-1</t>
  </si>
  <si>
    <t>Nickel, C4-10 fatty acids octanoate complexes</t>
  </si>
  <si>
    <t>Lead pentadecanoate</t>
  </si>
  <si>
    <t>93981-67-0</t>
  </si>
  <si>
    <t>Lead(II) isooctanoate</t>
  </si>
  <si>
    <t>94006-20-9</t>
  </si>
  <si>
    <t>Hexacosanoic acid, lead salt</t>
  </si>
  <si>
    <t>94015-57-3</t>
  </si>
  <si>
    <t>7738-94-5</t>
  </si>
  <si>
    <t>Chromic acid</t>
  </si>
  <si>
    <t>7758-97-6</t>
  </si>
  <si>
    <t>7778-50-9</t>
  </si>
  <si>
    <t>Potassium dichromate</t>
  </si>
  <si>
    <t>7788-98-9</t>
  </si>
  <si>
    <t>25139-08-6</t>
  </si>
  <si>
    <t>Cobalt metasilicate</t>
  </si>
  <si>
    <t>25971-15-7</t>
  </si>
  <si>
    <t>Cobalt, tetrakis[(2,3-butanedione dioximato)(1-)-N,N']bis(pyridine)di-, (Co-Co)</t>
  </si>
  <si>
    <t>26490-63-1</t>
  </si>
  <si>
    <t>Cobalt(II) fluoborate</t>
  </si>
  <si>
    <t>26686-74-8</t>
  </si>
  <si>
    <t>Cobalt silicate</t>
  </si>
  <si>
    <t>26921-01-7</t>
  </si>
  <si>
    <t>Cobaltate(1-), bis[hydrogen 3-hydroxy-4-[(2-hydroxy-1-naphthyl)azo]-7-nitro-1-naphthalenesulfonato(2-)]-</t>
  </si>
  <si>
    <t>27253-31-2</t>
  </si>
  <si>
    <t>Cobalt neodecanoate</t>
  </si>
  <si>
    <t>27685-51-4</t>
  </si>
  <si>
    <t>Cobaltate(2-), tetrakis(thiocyanato-N)-, mercury(2+) (1:1), (T-4)-</t>
  </si>
  <si>
    <t>16432-37-4</t>
  </si>
  <si>
    <t>Nickel, [[2,2'-sulfonylbis[4-(1,1,3,3-tetramethylbutyl)phenolato]](2-)-O1,O1',O2]-</t>
  </si>
  <si>
    <t>16812-54-7</t>
  </si>
  <si>
    <t>Nickel sulfide (NiS)</t>
  </si>
  <si>
    <t>17169-61-8</t>
  </si>
  <si>
    <t>Phosphoric acid, calcium nickel salt</t>
  </si>
  <si>
    <t>61219-26-9</t>
  </si>
  <si>
    <t>Trimanganese arsenide</t>
  </si>
  <si>
    <t>62613-15-4</t>
  </si>
  <si>
    <t>Iodonium, diphenyl-, hexafluoroarsenate(1-)</t>
  </si>
  <si>
    <t>Lead, naphthenate neodecanoate complexes</t>
  </si>
  <si>
    <t>90431-44-0</t>
  </si>
  <si>
    <t>Lead, neononanoate neoundecanoate complexes, basic</t>
  </si>
  <si>
    <t>90459-25-9</t>
  </si>
  <si>
    <t>Neodecanoic acid, lead salt, basic</t>
  </si>
  <si>
    <t>90459-26-0</t>
  </si>
  <si>
    <t>Neononanoic acid, lead salt, basic</t>
  </si>
  <si>
    <t>90459-28-2</t>
  </si>
  <si>
    <t>Cadmium dinitrite</t>
  </si>
  <si>
    <t>7790-84-3</t>
  </si>
  <si>
    <t>Cadmium sulfate, hydrate</t>
  </si>
  <si>
    <t>7790-85-4</t>
  </si>
  <si>
    <t>Cadmium tungsten oxide (CdWO4)</t>
  </si>
  <si>
    <t>93820-02-1</t>
  </si>
  <si>
    <t>Nickelate(6-),[[[1,2-ethanediylbis[nitrilobis(methylene)]]tetrakis[phosphonato]](8-)], pentasodium hydrogen,(OC-6-21)-</t>
  </si>
  <si>
    <t>68958-89-4</t>
  </si>
  <si>
    <t>Nickel(2+), bis(1,2-ethanediamine-N,N')-, bis[bis(cyano-C)aurate(1-)]</t>
  </si>
  <si>
    <t>69011-05-8</t>
  </si>
  <si>
    <t>Nickel titanium tungsten oxide (NiTi20W2O47)</t>
  </si>
  <si>
    <t>69524-96-5</t>
  </si>
  <si>
    <t>Bis(4-benzoyl-2,4-dihydro-5-methyl-2-phenyl-3H-pyrazol-3-onato-O,O')nickel</t>
  </si>
  <si>
    <t>70692-93-2</t>
  </si>
  <si>
    <t>Nickel zirconium oxide (NiZrO3)</t>
  </si>
  <si>
    <t>70729-79-2</t>
  </si>
  <si>
    <t>Lithium bis[2-[[5-(aminosulphonyl)-2-hydroxyphenyl]azo]-3-oxo-N-phenylbutyramidato(2-)]cobaltate(1-)</t>
  </si>
  <si>
    <t>83249-69-8</t>
  </si>
  <si>
    <t>Propanol, 2-methoxy-</t>
  </si>
  <si>
    <t>Fatty acids, castor-oil, hydrogenated, lead salts</t>
  </si>
  <si>
    <t>91783-10-7</t>
  </si>
  <si>
    <t>Lead, isodecanoate neodecanoate complexes, basic</t>
  </si>
  <si>
    <t>Dimethyl[.mu.-[sulphato(2-)-O:O']]dimercury</t>
  </si>
  <si>
    <t>38232-63-2</t>
  </si>
  <si>
    <t>58302-43-5</t>
  </si>
  <si>
    <t>Cobaltate(1-), bis[4-hydroxy-3-[(2-hydroxy-1-naphthalenyl)azo]benzenesulfonamidato(2-)]-, sodium</t>
  </si>
  <si>
    <t>58591-45-0</t>
  </si>
  <si>
    <t>Cobalt nickel oxide (CoNiO2)</t>
  </si>
  <si>
    <t>5931-89-5</t>
  </si>
  <si>
    <t>59487-93-3</t>
  </si>
  <si>
    <t>134452-44-1</t>
  </si>
  <si>
    <t>Lead, C9- 28-neocarboxylate 2-ethylhexanoate complexes, basic</t>
  </si>
  <si>
    <t>12565-18-3</t>
  </si>
  <si>
    <t>Lead, bis(octadecanoato)dioxotri-</t>
  </si>
  <si>
    <t>12578-12-0</t>
  </si>
  <si>
    <t>12608-25-2</t>
  </si>
  <si>
    <t>Basic lead sulfite</t>
  </si>
  <si>
    <t>12612-47-4</t>
  </si>
  <si>
    <t>Lead chloride (V.A.N.)</t>
  </si>
  <si>
    <t>12626-81-2</t>
  </si>
  <si>
    <t>Lead titanium zirconium oxide (Pb(Ti,Zr)O3)</t>
  </si>
  <si>
    <t>12687-78-4</t>
  </si>
  <si>
    <t>2,3,7,8-Tetrachlorodibenzo-p-dioxin (TCDD)</t>
  </si>
  <si>
    <t>19408-74-3</t>
  </si>
  <si>
    <t>1,2,3,7,8,9-Hexachlorodibenzo-p-dioxin</t>
  </si>
  <si>
    <t>3268-87-9</t>
  </si>
  <si>
    <t>Octachlorodibenzo-p-dioxin</t>
  </si>
  <si>
    <t>63217-32-3</t>
  </si>
  <si>
    <t>Benzenediazonium, 4-(ethylamino)-2-methyl-, hexafluoroarsenate(1-)</t>
  </si>
  <si>
    <t>63217-33-4</t>
  </si>
  <si>
    <t>Benzenediazonium, 4-(diethylamino)-2-ethoxy-, hexafluoroarsenate(1-)</t>
  </si>
  <si>
    <t>63989-69-5</t>
  </si>
  <si>
    <t>Bis[N-(2,4-dimethoxyphenyl)-2,3-bis(hydroxyimino)butyramidato-N2,N3]nickel</t>
  </si>
  <si>
    <t>85298-61-9</t>
  </si>
  <si>
    <t>Nickel, bis(diisononylcarbamodithioato-,')-</t>
  </si>
  <si>
    <t>85480-75-7</t>
  </si>
  <si>
    <t>Nickel, 2,2'-thiobis[4-nonylphenol] complexes</t>
  </si>
  <si>
    <t>85508-42-5</t>
  </si>
  <si>
    <t>Triammonium arsenate</t>
  </si>
  <si>
    <t>27152-57-4</t>
  </si>
  <si>
    <t>Calcium arsenite (2:3)</t>
  </si>
  <si>
    <t>27569-09-1</t>
  </si>
  <si>
    <t>Benzenediazonium, 3-methyl-4-(1-pyrrolidinyl)-, hexafluoroarsenate(1-)</t>
  </si>
  <si>
    <t>28980-47-4</t>
  </si>
  <si>
    <t>Antimony arsenate</t>
  </si>
  <si>
    <t>29871-13-4</t>
  </si>
  <si>
    <t>22569-74-0</t>
  </si>
  <si>
    <t>Lead didocosanoate</t>
  </si>
  <si>
    <t>301-04-2</t>
  </si>
  <si>
    <t>301-08-6</t>
  </si>
  <si>
    <t>Hexanoic acid, 2-ethyl-, lead(2+) salt</t>
  </si>
  <si>
    <t>32112-52-0</t>
  </si>
  <si>
    <t>Lead dimyristate</t>
  </si>
  <si>
    <t>3249-61-4</t>
  </si>
  <si>
    <t>Docosanoic acid, lead salt</t>
  </si>
  <si>
    <t>33627-12-2</t>
  </si>
  <si>
    <t>Lead dilinoleate</t>
  </si>
  <si>
    <t>Sodium bis[4-hydroxy-3-[(5-hydroxynaphth[2,1-d]-1,3-oxathiol-4-yl)azo]-N-methylbenzenesulphonamide S,S-dioxidato(2-)]cobaltate(1-)</t>
  </si>
  <si>
    <t>83817-79-2</t>
  </si>
  <si>
    <t>Cobaltate(1-), bis[4-hydroxy-3-[(5-hydroxynaphth[2,1-d]-1,3-oxathiol-4-yl)azo]benzenesulfon amide ,-dioxidato(2-)]-, sodium</t>
  </si>
  <si>
    <t>83847-05-6</t>
  </si>
  <si>
    <t>Ammonium bis[4-hydroxy-3-[(5-hydroxynaphth[2,1-d]-1,3-oxathiol-4-yl)azo]-N-methylbenzenesulphonamide S,S-dioxidato(2-)]cobaltate(1-)</t>
  </si>
  <si>
    <t>83847-06-7</t>
  </si>
  <si>
    <t>Cobaltate(1-), bis[4-hydroxy-3-[(2-hydroxy-1-naphthalenyl)azo]-N-methylbenzenesulfonamidato (2-)]-, ammonium</t>
  </si>
  <si>
    <t>83863-97-2</t>
  </si>
  <si>
    <t>Bis(N,N-dimethylpropane-1,3-diamine-N')[29H,31H-phthalocyaninato(2-)-N29,N30,N31,N32]cobalt</t>
  </si>
  <si>
    <t>83863-98-3</t>
  </si>
  <si>
    <t>Barium-dilaurate</t>
  </si>
  <si>
    <t>Barium-dioleate</t>
  </si>
  <si>
    <t>Barium-fluoride</t>
  </si>
  <si>
    <t>Barium-hydroxide</t>
  </si>
  <si>
    <t>Barium-hydroxide-octahydrate</t>
  </si>
  <si>
    <t>Cobaltate(1-), bis[2-[(2-hydroxy-5-nitrophenyl)azo]-3-oxo-N-phenylbutanamidato(2-)]-, sodium</t>
  </si>
  <si>
    <t>71566-27-3</t>
  </si>
  <si>
    <t>58-89-9</t>
  </si>
  <si>
    <t>Hexachlorocyclohexane, gamma isomer, Lindane</t>
  </si>
  <si>
    <t>302-01-2</t>
  </si>
  <si>
    <t>Accelerator in vulcanization processes. Found in many different automobile parts like tubes, o-rings and other kind of rubber parts. Used in natural and synthetic rubber, SBR and Chloroprene rubber.</t>
  </si>
  <si>
    <t>Content above 10 ppb</t>
  </si>
  <si>
    <t>(Acetato-O)methylmercury</t>
  </si>
  <si>
    <t>109-62-6</t>
  </si>
  <si>
    <t>(Acetato-O)ethylmercury</t>
  </si>
  <si>
    <t>11083-41-3</t>
  </si>
  <si>
    <t>Mercury, compound with titanium (1:3)</t>
  </si>
  <si>
    <t>115-09-3</t>
  </si>
  <si>
    <t>Mercurymethylchloride</t>
  </si>
  <si>
    <t>1184-57-2</t>
  </si>
  <si>
    <t>Methylmercury hydroxide</t>
  </si>
  <si>
    <t>1191-80-6</t>
  </si>
  <si>
    <t>Mercury oleate</t>
  </si>
  <si>
    <t>1192-89-8</t>
  </si>
  <si>
    <t>12255-53-7</t>
  </si>
  <si>
    <t>Calcium arsenide (Ca3As2)</t>
  </si>
  <si>
    <t>12271-72-6</t>
  </si>
  <si>
    <t>Germanium arsenide (GeAs)</t>
  </si>
  <si>
    <t>12344-68-2</t>
  </si>
  <si>
    <t>Azo dye. All Assemblies; Airbag; Antennae; Labels, Decals, Tags</t>
  </si>
  <si>
    <t>64338-16-5</t>
  </si>
  <si>
    <t>hinderd amine light stabilizer Car refinish coating, Plastics or Wood coating and Binder of Acryl or Polyester resin</t>
  </si>
  <si>
    <t>74336-60-0</t>
  </si>
  <si>
    <t>68921-45-9</t>
  </si>
  <si>
    <t>9016-45-9</t>
  </si>
  <si>
    <t>4335-09-5</t>
  </si>
  <si>
    <t>C.I. Direct green 6, disodium salt</t>
  </si>
  <si>
    <t>13164-93-7</t>
  </si>
  <si>
    <t>Direct Orange 1</t>
  </si>
  <si>
    <t>16071-86-6</t>
  </si>
  <si>
    <t>1937-37-7</t>
  </si>
  <si>
    <t>C.I. Direct black 38</t>
  </si>
  <si>
    <t>2113-61-3</t>
  </si>
  <si>
    <t>p-aminobiphenyl hydrochloride</t>
  </si>
  <si>
    <t>2429-73-4</t>
  </si>
  <si>
    <t>C.I. Direct blue 2, trisodium salt</t>
  </si>
  <si>
    <t>2429-79-0</t>
  </si>
  <si>
    <t>Benzoic acid, 5-[[4'-[(1-amino-4-sulfo-2-naphthalenyl)azo][1,1'-biphenyl]-4-yl]azo]-2-hydroxy-, disodium salt</t>
  </si>
  <si>
    <t>2429-81-4</t>
  </si>
  <si>
    <t>C.I. Direct brown 31, tetrasodium salt</t>
  </si>
  <si>
    <t>2429-82-5</t>
  </si>
  <si>
    <t>C.I. Direct brown 2, disodium salt</t>
  </si>
  <si>
    <t>Lead, isooctanoate naphthenate complexes</t>
  </si>
  <si>
    <t>68586-21-0</t>
  </si>
  <si>
    <t>Phenol, dodecyl-, lead(2+) salt</t>
  </si>
  <si>
    <t>68604-05-7</t>
  </si>
  <si>
    <t>14235-86-0</t>
  </si>
  <si>
    <t>12035-57-3</t>
  </si>
  <si>
    <t>Nickel silicide (NiSi)</t>
  </si>
  <si>
    <t>12035-64-2</t>
  </si>
  <si>
    <t>Nickel phosphide (Ni2P)</t>
  </si>
  <si>
    <t>Ammonium chromate</t>
  </si>
  <si>
    <t>7789-00-6</t>
  </si>
  <si>
    <t>Potassium chromate</t>
  </si>
  <si>
    <t>6255-07-8</t>
  </si>
  <si>
    <t>Trisodium [N,N-bis[2-[bis(carboxymethyl)amino]ethyl]glycinato(5-)]cobaltate(3-)</t>
  </si>
  <si>
    <t>7542-09-8</t>
  </si>
  <si>
    <t>Carbonic acid, cobalt salt</t>
  </si>
  <si>
    <t>100231-59-2</t>
  </si>
  <si>
    <t>Cobaltate(3-), [N,N-bis(phosphonomethyl)glycinato(5-)]-, trisodium,(T-4)-</t>
  </si>
  <si>
    <t>67969-67-9</t>
  </si>
  <si>
    <t>(Isodecanoato-O)(neodecanoato-O)nickel</t>
  </si>
  <si>
    <t>85508-43-6</t>
  </si>
  <si>
    <t>Nickel(II) isodecanoate</t>
  </si>
  <si>
    <t>85508-44-7</t>
  </si>
  <si>
    <t>Nickel(2+) neodecanoate</t>
  </si>
  <si>
    <t>85508-45-8</t>
  </si>
  <si>
    <t>(2-Ethylhexanoato-O)(isononanoato-O)nickel</t>
  </si>
  <si>
    <t>85508-46-9</t>
  </si>
  <si>
    <t>(Isononanoato-O)(isooctanoato-O)nickel</t>
  </si>
  <si>
    <t>85551-28-6</t>
  </si>
  <si>
    <t>(Isononanoato-O)(neodecanoato-O)nickel</t>
  </si>
  <si>
    <t>85585-97-3</t>
  </si>
  <si>
    <t>Nickel, isodecanoate naphthenate complexes</t>
  </si>
  <si>
    <t>85585-98-4</t>
  </si>
  <si>
    <t>31224-71-2</t>
  </si>
  <si>
    <t>(Metaborato-O)phenylmercury</t>
  </si>
  <si>
    <t>31632-68-5</t>
  </si>
  <si>
    <t>[Naphthoato(1-)-O]phenylmercury</t>
  </si>
  <si>
    <t>32407-99-1</t>
  </si>
  <si>
    <t>Phenylmercury dimethyldithiocarbamate</t>
  </si>
  <si>
    <t>3294-57-3</t>
  </si>
  <si>
    <t>Mercury, phenyl(trichloromethyl)-</t>
  </si>
  <si>
    <t>3294-58-4</t>
  </si>
  <si>
    <t>(Bromodichloromethyl)phenylmercury</t>
  </si>
  <si>
    <t>3294-60-8</t>
  </si>
  <si>
    <t>Phenyl(tribromomethyl)mercury</t>
  </si>
  <si>
    <t>33445-15-7</t>
  </si>
  <si>
    <t>[2,2',2''-Nitrilotri(ethanol)-N,O,O',O'']phenylmercury lactate</t>
  </si>
  <si>
    <t>2440-42-8</t>
  </si>
  <si>
    <t>Surface coatings, Surfactants, Ingredient in the textile protective treatment. May not be placed on the market or used as a substance or
constituent of preparations or  in products or parts.</t>
  </si>
  <si>
    <t>Nickelate(6-), [C-[[[3-[[4,5-dihydro-3-methyl-5-oxo-1-[3-sulfo-4-[2-[2-sulfo-4-[(2,5,6-trichloro-4-pyrimidinyl)amino]phenyl]ethenyl]phenyl]-1H-pyrazol-4-yl]azo]-4-sulfophenyl]amino]sulfonyl]-29H,31H-phthalocyanine-C,C,C-trisulfonato(8-)-N29,N30,N31,N32]-,</t>
  </si>
  <si>
    <t>72986-45-9</t>
  </si>
  <si>
    <t>Cobalt, C5-23-branched carboxylate C4-10-fatty acid naphthenate complexes</t>
  </si>
  <si>
    <t>[.mu.-[[5,5'-Azobis[1H-tetrazolato]](2-)]]dihydroxydilead</t>
  </si>
  <si>
    <t>94232-40-3</t>
  </si>
  <si>
    <t>Barium 4-(1,1-dimethylethyl)benzoate</t>
  </si>
  <si>
    <t>Barium bis(2-ethylhexanoate)</t>
  </si>
  <si>
    <t>Barium bis(dinonylnaphthalenesulphonate)</t>
  </si>
  <si>
    <t>Barium bis(nonylphenolate)</t>
  </si>
  <si>
    <t>Barium distearate</t>
  </si>
  <si>
    <t>Barium oxide, obtained by calcining witherite</t>
  </si>
  <si>
    <t>Barium-chlorate</t>
  </si>
  <si>
    <t>Barium-chloride</t>
  </si>
  <si>
    <t>Barium-cyanide</t>
  </si>
  <si>
    <t>Carbonic acid, nickel(2+) salt (2:1)</t>
  </si>
  <si>
    <t>17861-62-0</t>
  </si>
  <si>
    <t>Nickel nitrite</t>
  </si>
  <si>
    <t>18283-82-4</t>
  </si>
  <si>
    <t>Citric acid , ammonium nickel salt</t>
  </si>
  <si>
    <t>18718-11-1</t>
  </si>
  <si>
    <t>18824-79-8</t>
  </si>
  <si>
    <t>1,2-Benzenedicarboxylic acid, 3,4,5,6-tetrabromo-, nickel(2+) salt (1:1)</t>
  </si>
  <si>
    <t>18972-69-5</t>
  </si>
  <si>
    <t>Nickel(2+), bis(1,2-propanediamine)-, bis[dicyanoaurate(1-)]</t>
  </si>
  <si>
    <t>19372-20-4</t>
  </si>
  <si>
    <t>Diphosphoric acid, nickel(2+) salt</t>
  </si>
  <si>
    <t>20437-10-9</t>
  </si>
  <si>
    <t>Nickel, [[1,1'-[1,2-phenylenebis(nitrilomethylidyne)]bis[2-naphthalenolato]](2-)-N,N',O,O']-, (SP-4-2)-</t>
  </si>
  <si>
    <t>20543-06-0</t>
  </si>
  <si>
    <t>Oxalic acid, nickel salt</t>
  </si>
  <si>
    <t>21264-77-7</t>
  </si>
  <si>
    <t>Nickel(2+), bis(ethylenediamine)-, sulfate (1:1)</t>
  </si>
  <si>
    <t>21784-78-1</t>
  </si>
  <si>
    <t>Nickel(2+) silicate</t>
  </si>
  <si>
    <t>2223-95-2</t>
  </si>
  <si>
    <t>Octadecanoic acid, nickel(2+) salt</t>
  </si>
  <si>
    <t>22484-07-7</t>
  </si>
  <si>
    <t>2-Ethoxyethanol</t>
  </si>
  <si>
    <t>Fatty acids, tall-oil, lead manganese salts</t>
  </si>
  <si>
    <t>61788-54-3</t>
  </si>
  <si>
    <t>Fatty acids, tall-oil, lead salts</t>
  </si>
  <si>
    <t>61790-14-5</t>
  </si>
  <si>
    <t>Lead naphthenate</t>
  </si>
  <si>
    <t>61867-68-3</t>
  </si>
  <si>
    <t>Naphthalenesulfonic acid, dinonyl-, lead(2+) salt</t>
  </si>
  <si>
    <t>62229-08-7</t>
  </si>
  <si>
    <t>Sulfurous acid, lead salt, dibasic</t>
  </si>
  <si>
    <t>62451-77-8</t>
  </si>
  <si>
    <t>Bis(o-acetoxybenzoato)lead</t>
  </si>
  <si>
    <t>62637-99-4</t>
  </si>
  <si>
    <t>Cyclohexanebutanoic acid, lead(2+) salt</t>
  </si>
  <si>
    <t>63399-94-0</t>
  </si>
  <si>
    <t>Lead(2+) heptadecanoate</t>
  </si>
  <si>
    <t>71-48-7</t>
  </si>
  <si>
    <t>Cobalt(II) acetate</t>
  </si>
  <si>
    <t>71562-83-9</t>
  </si>
  <si>
    <t>Cobaltate(1-), bis[2-[[2-hydroxy-5-[(phenylamino)sulfonyl]phenyl]azo]-3-oxo-N-phenylbutanamidato(2-)]-, sodium</t>
  </si>
  <si>
    <t>71566-26-2</t>
  </si>
  <si>
    <t>7-Oxa-3,20-diazadispiro[5.1.11.2]-heneicosan-21-one, 2,2,4,4-tetramethyl-</t>
    <phoneticPr fontId="0" type="noConversion"/>
  </si>
  <si>
    <t>Cobaltate (6-), [[[1,2-ethanediylbis[nitrilobis(methylene)]]tetrakis[phosphonato]](8-)-N,N',O,O',O'''',O'''''']-,pentasodium hydrogen, (OC-6-21)-</t>
  </si>
  <si>
    <t>68000-01-1</t>
  </si>
  <si>
    <t>Cobaltate(4-), [[[nitrilotris(methylene)]tris[phosphonato]](6-)-N,OP,OP',OP'']-, tetrasodium, (T-4)-</t>
  </si>
  <si>
    <t>68016-03-5</t>
  </si>
  <si>
    <t xml:space="preserve">0.01% (unless present in metals &amp; alloys, then the declaration limit is 0.05%).                                                                  </t>
  </si>
  <si>
    <t>Aniline</t>
  </si>
  <si>
    <t>Aniline chloride</t>
  </si>
  <si>
    <t>Benzenamine sulfate (2:1)</t>
  </si>
  <si>
    <t>Anilinetrifluoroboron</t>
  </si>
  <si>
    <t>Dipotassium O,O'-(4,4'-diaminobiphenyl-3,3'-ylene)diglycollate</t>
  </si>
  <si>
    <t>Benzidine sulphate</t>
  </si>
  <si>
    <t>[1,1'-Biphenyl]-4,4'-diamine, dihydrochloride</t>
  </si>
  <si>
    <t>Benzidine salt</t>
  </si>
  <si>
    <t>Octanoic acid, cobalt salt</t>
  </si>
  <si>
    <t>Tricobalt bis(orthophosphate)</t>
  </si>
  <si>
    <t>Hard metals, galvanic Zn-Co-plating, element in metals</t>
  </si>
  <si>
    <t>(Ethylenediamine-N)(1-imino-1H-isoindol-3-aminato-N2)[29H,31H-phthalocyaninato-N29,N30,N31,N32]cobalt</t>
  </si>
  <si>
    <t>83970-30-3</t>
  </si>
  <si>
    <t>Cobalt bis(nonylphenolate)</t>
  </si>
  <si>
    <t>84030-58-0</t>
  </si>
  <si>
    <t>2,3',4,4',5,5'-HEXACHLOROBIPHENYL</t>
  </si>
  <si>
    <t>53469-21-9</t>
  </si>
  <si>
    <t>Aroclor 1242</t>
  </si>
  <si>
    <t>53742-07-7</t>
  </si>
  <si>
    <t>Nonachloro-1,1'-biphenyl</t>
  </si>
  <si>
    <t>1321-64-8</t>
  </si>
  <si>
    <t>Pentachloronaphthalene</t>
  </si>
  <si>
    <t>Leach residues, nickel-vanadium ore - Residues from basic leaching of nickel-bearing vanadium ores.  Composed primarily of silica and insoluble compounds of nickel and vanadium with minor quantities of other metals, such as arsenic, lead, tin and zinc.</t>
  </si>
  <si>
    <t>Asbestos, crocidolite</t>
  </si>
  <si>
    <t>Asbestos, chrysotile</t>
  </si>
  <si>
    <t>Asbestos, amosite</t>
  </si>
  <si>
    <t>60646-36-8</t>
  </si>
  <si>
    <t>Arsenic trichloride</t>
  </si>
  <si>
    <t>60909-47-9</t>
  </si>
  <si>
    <t>Zirconium arsenide (ZrAs)</t>
  </si>
  <si>
    <t>110-91-8</t>
  </si>
  <si>
    <t>110-89-4</t>
  </si>
  <si>
    <t>123-75-1</t>
  </si>
  <si>
    <t>Flame retardant under review</t>
  </si>
  <si>
    <t>Thiosulphuric acid, lead salt</t>
  </si>
  <si>
    <t>Link to GADSL</t>
  </si>
  <si>
    <t>Hydrofluoric acid, reaction products with alumina and cobalt chloride (CoCl2)</t>
  </si>
  <si>
    <t>68475-45-6</t>
  </si>
  <si>
    <t>Cobalt, bis(D-glycero-D-ido-heptonato)-</t>
  </si>
  <si>
    <t>6856-47-9</t>
  </si>
  <si>
    <t>Dichlorobis(3-pyridylcarboxamide-N1)cobalt</t>
  </si>
  <si>
    <t>59080-32-9</t>
  </si>
  <si>
    <t>1,1'-Biphenyl, 2,6-dibromo-</t>
  </si>
  <si>
    <t>59080-33-0</t>
  </si>
  <si>
    <t>Cobaltate(1-), bis[2-[(2-hydroxy-4-nitrophenyl)azo]-3-oxo-N-phenylbutanamidato(2-)]-, sodium</t>
  </si>
  <si>
    <t>122-64-5</t>
  </si>
  <si>
    <t>Cobaltate(1-), bis[N-[7-hydroxy-8-[[2-hydroxy-5-[(methylamino)sulfonyl]phenyl]azo]-1-naphthalenyl]acetamidato(2-)]-, hydrogen, compound with 2-propanamine (1:1)</t>
  </si>
  <si>
    <t>71839-84-4</t>
  </si>
  <si>
    <t>Cobaltate(1-), bis[4-hydroxy-3-[(2-hydroxy-1-naphthalenyl)azo]benzenesulfonamidato(2-)]-, hydrogen, compound with 2-propanamine (1:1)</t>
  </si>
  <si>
    <t>71839-87-7</t>
  </si>
  <si>
    <t>12035-72-2</t>
  </si>
  <si>
    <t>Nickel subsulfide</t>
  </si>
  <si>
    <t>12054-48-7</t>
  </si>
  <si>
    <t>Monomethyldibromodiphenylmethane</t>
  </si>
  <si>
    <t>99688-47-8</t>
  </si>
  <si>
    <t>Residues and decomposition products in manufacture of polymers</t>
  </si>
  <si>
    <t>Monomethyldichlorodiphenylmethane</t>
  </si>
  <si>
    <t>81161-70-8</t>
  </si>
  <si>
    <t>Monomethyltetrachlorodiphenylmethane</t>
  </si>
  <si>
    <t>76253-60-6</t>
  </si>
  <si>
    <t>Phenol</t>
  </si>
  <si>
    <t>108-95-2</t>
  </si>
  <si>
    <t>FI</t>
  </si>
  <si>
    <t>Residual monomer in phenolic resins, epoxy resins, anti-oxidant in phenol derivatives, decomposition product in polymeric materials, wooden materials and textiles</t>
  </si>
  <si>
    <t>Revised</t>
  </si>
  <si>
    <t>Version</t>
  </si>
  <si>
    <t>Cobaltate(5-), bis[4-[4-[[4-[[[3-[[4,5-dihydro-3-methyl-5-oxo-1-(4-sulfophenyl)-1H-pyrazol-4-yl]azo]-4-hydroxyphenyl]sulfonyl]amino]phenyl]azo]-4,5-dihydro-3-methyl-5-oxo-1H-pyrazol-1-yl]benzenesulfonato(4-)]-, pentasodium</t>
  </si>
  <si>
    <t>75214-72-1</t>
  </si>
  <si>
    <t>Cobaltate(3-), bis[4-[4-[[4-[4-[[5-(aminosulfonyl)-2-hydroxyphenyl]azo]-4,5-dihydro-3-methyl-5-oxo-1H-pyrazol-1-yl]phenyl]azo]-4,5-dihydro-3-methyl-5-oxo-1H-pyrazol-1-yl]benzenesulfonato(3-)]-, trisodium</t>
  </si>
  <si>
    <t>75234-42-3</t>
  </si>
  <si>
    <t>3194-55-6</t>
  </si>
  <si>
    <t xml:space="preserve">1,2,5,6,9,10-Hexabromocyclododecane </t>
  </si>
  <si>
    <t>2-Chloro-1,1-difluoroethylene</t>
  </si>
  <si>
    <t>359-28-4</t>
  </si>
  <si>
    <t>Some substances may not have CAS#s</t>
  </si>
  <si>
    <t xml:space="preserve">8-2 telomer alcohol:  </t>
  </si>
  <si>
    <t>678-39-7</t>
  </si>
  <si>
    <t xml:space="preserve">8-2 telomer olefin:   </t>
  </si>
  <si>
    <t>21652-58-4</t>
  </si>
  <si>
    <t xml:space="preserve">Dodecabromoterphenyl </t>
  </si>
  <si>
    <t>79596-31-9</t>
  </si>
  <si>
    <t>Cadmium</t>
  </si>
  <si>
    <t>7789-42-6</t>
  </si>
  <si>
    <t>Cadmium bromide</t>
  </si>
  <si>
    <t>7790-78-5</t>
  </si>
  <si>
    <t>Cadmium chloride, hydrate (2:5)</t>
  </si>
  <si>
    <t>7790-79-6</t>
  </si>
  <si>
    <t>Cadmium fluoride (CdF2)</t>
  </si>
  <si>
    <t>7790-80-9</t>
  </si>
  <si>
    <t>Cadmium iodide</t>
  </si>
  <si>
    <t>7790-81-0</t>
  </si>
  <si>
    <t>Cadmium iodate</t>
  </si>
  <si>
    <t>7790-83-2</t>
  </si>
  <si>
    <t>Chromium cobalt manganese oxide</t>
  </si>
  <si>
    <t>102262-21-5</t>
  </si>
  <si>
    <t>Chromium cobalt copper iron manganese oxide</t>
  </si>
  <si>
    <t>102262-22-6</t>
  </si>
  <si>
    <t>Chromium cobalt iron manganese oxide</t>
  </si>
  <si>
    <t>10241-04-0</t>
  </si>
  <si>
    <t>Cobalt chloride (CoCl3)</t>
  </si>
  <si>
    <t>103241-62-9</t>
  </si>
  <si>
    <t>Canada Gazette Vol. 140, No. 49 - December 9, 2006 (Canadian Challenge). The Canadian Challenge is regulated under the Part 5, Section 71, of the Canadian Environmental Protection Ac t, 1999 (CEPA, 1999).</t>
  </si>
  <si>
    <t>Cobaltate(7-), [5-[[4-chloro-6-[[5-[(5-chloro-2,6-difluoro-4-pyrimidinyl)amino] -2-sulfophenyl]amino]-1,3,5-triazin-2-yl]amino]-4-hydroxy-3-[(2- hydroxy-5-sulfophenyl)azo]-2,7-naphthalenedisulfonato(6-)][4-[(5 -chloro-2,6-difluoro-4-pyrimidinyl)amino]-2-[</t>
  </si>
  <si>
    <t>83417-34-9</t>
  </si>
  <si>
    <t>Cobaltate(9-), bis[5-[[4-chloro-6-[[5-[(5-chloro-2,6-difluoro-4-pyrimidinyl)amino]-2-sulfophenyl]amino]-1,3,5-triazin-2-yl]amino]-4-hydroxy-3-[(2-hydroxy-5-sulfophenyl)azo]-2,7-naphthalenedisulfonato(6-)]-, nonasodium</t>
  </si>
  <si>
    <t>83711-42-6</t>
  </si>
  <si>
    <t>Nickelate(6-),[[[1,2-ethanediylbis[nitrilobis(methylene)]]tetrakis[phosphonato]](8-)], pentapotassium hydrogen,(OC-6-21)-</t>
  </si>
  <si>
    <t>68958-88-3</t>
  </si>
  <si>
    <t>2,6-Dimethyl-4-phenylpyrylium hexafluoroarsenate</t>
  </si>
  <si>
    <t>84304-16-5</t>
  </si>
  <si>
    <t>4-Cyclohexyl-2,6-dimethylpyrylium hexafluoroarsenate</t>
  </si>
  <si>
    <t>91724-16-2</t>
  </si>
  <si>
    <t>94138-87-1</t>
  </si>
  <si>
    <t>Tris[(8a)-6'-methoxycinchonan-9(R)-ol] arsenite</t>
  </si>
  <si>
    <t>98106-56-0</t>
  </si>
  <si>
    <t>Gallium zinc triarsenide</t>
  </si>
  <si>
    <t>99035-51-5</t>
  </si>
  <si>
    <t>Vanadium(4+) diarsenate (1:1)</t>
  </si>
  <si>
    <t>FA</t>
  </si>
  <si>
    <t>LR</t>
  </si>
  <si>
    <t>1067-52-3</t>
  </si>
  <si>
    <t>Cadmium fluoborate</t>
  </si>
  <si>
    <t>14520-70-8</t>
  </si>
  <si>
    <t>Phosphoric acid, ammonium cadmium salt (1:1:1)</t>
  </si>
  <si>
    <t>14923-81-0</t>
  </si>
  <si>
    <t>Cadmium diicosanoate</t>
  </si>
  <si>
    <t>15600-62-1</t>
  </si>
  <si>
    <t>Diphosphoric acid, cadmium salt (1:2)</t>
  </si>
  <si>
    <t>15743-19-8</t>
  </si>
  <si>
    <t>Cadmium acrylate</t>
  </si>
  <si>
    <t>15851-44-2</t>
  </si>
  <si>
    <t>Telluric acid (H2TeO3), cadmium salt (1:1)</t>
  </si>
  <si>
    <t>15852-14-9</t>
  </si>
  <si>
    <t>Telluric acid (H2TeO4), cadmium salt (1:1)</t>
  </si>
  <si>
    <t>16056-72-7</t>
  </si>
  <si>
    <t>Cadmium vanadium oxide (CdV2O6)</t>
  </si>
  <si>
    <t>16986-83-7</t>
  </si>
  <si>
    <t>Cadmium propionate</t>
  </si>
  <si>
    <t>17010-21-8</t>
  </si>
  <si>
    <t>19262-93-2</t>
  </si>
  <si>
    <t>Diphosphoric acid, cadmium salt</t>
  </si>
  <si>
    <t>20648-91-3</t>
  </si>
  <si>
    <t>Dipotassium tetrachlorocadmate(2-)</t>
  </si>
  <si>
    <t>Cadmium hydroxide (Cd(OH)2)</t>
  </si>
  <si>
    <t>2223-93-0</t>
  </si>
  <si>
    <t>Trisodium bis[6-amino-5-[(2-hydroxy-3,5-dinitrophenyl)azo]naphthalene-1-sulphonato(3-)]cobaltate(3-)</t>
  </si>
  <si>
    <t>84066-85-3</t>
  </si>
  <si>
    <t>Cobalt, C4-10-fatty acid naphthenate complexes</t>
  </si>
  <si>
    <t>84145-31-3</t>
  </si>
  <si>
    <t>Tetrakis[(decanoato-O)cobalt]tetra-.mu.-oxotitanium</t>
  </si>
  <si>
    <t>84176-59-0</t>
  </si>
  <si>
    <t>Tetrakis[(octanoato-O)cobalt]tetra-.mu.-oxotitanium</t>
  </si>
  <si>
    <t>84195-99-3</t>
  </si>
  <si>
    <t>Cobalt(2+) tert-decanoate</t>
  </si>
  <si>
    <t>84204-70-6</t>
  </si>
  <si>
    <t>Silicon(1+), tris(2,4-pentanedionato-O,O')-, (OC-6-11)-, hexafluoroarsenate(1-)</t>
  </si>
  <si>
    <t>68892-01-3</t>
  </si>
  <si>
    <t>Boron(1+), bis(2,4-pentanedionato-O,O')-, (T-4)-, hexafluoroarsenate(1-)</t>
  </si>
  <si>
    <t>68957-75-5</t>
  </si>
  <si>
    <t>Silicic acid (H4SiO4), tetraethyl ester, polymer with arsenic oxide(As2O3)</t>
  </si>
  <si>
    <t>70333-07-2</t>
  </si>
  <si>
    <t>Silver arsenide (Ag2As)</t>
  </si>
  <si>
    <t>71130-50-2</t>
  </si>
  <si>
    <t>Benzenesulfonic acid, 4-arsenoso-, sodium salt</t>
  </si>
  <si>
    <t>71130-51-3</t>
  </si>
  <si>
    <t>Benzenesulfonic acid, 4-arsenoso-</t>
  </si>
  <si>
    <t>72845-34-2</t>
  </si>
  <si>
    <t>Arsenenous acid, lithium salt</t>
  </si>
  <si>
    <t>7440-38-2</t>
  </si>
  <si>
    <t>Arsenic, elemental</t>
  </si>
  <si>
    <t>7631-89-2</t>
  </si>
  <si>
    <t>Sodium arsenate</t>
  </si>
  <si>
    <t>7778-39-4</t>
  </si>
  <si>
    <t>7778-41-8</t>
  </si>
  <si>
    <t>Arsenic acid (H3AsO4), copper(2+) salt (2:3)</t>
  </si>
  <si>
    <t>7778-43-0</t>
  </si>
  <si>
    <t>7778-44-1</t>
  </si>
  <si>
    <t>7784-33-0</t>
  </si>
  <si>
    <t>7784-34-1</t>
  </si>
  <si>
    <t>4731-77-5</t>
  </si>
  <si>
    <t>1 PPM for Benzo(a)Pyrene and 10 PPM for the sum of all PAHs listed below</t>
  </si>
  <si>
    <t>20 PPM for Benzo(a)Pyrene and 200 PPM for the sum of all PAHs listed below</t>
  </si>
  <si>
    <t xml:space="preserve">Polycyclic aromatic hydrocarbons (PAH; PCAH) in extender oils and extender oils in tyres, selected </t>
  </si>
  <si>
    <t>Dibromodifluoromethane</t>
  </si>
  <si>
    <t>2682-20-4</t>
  </si>
  <si>
    <t>Cobaltate(5-), bis[6-amino-5-[[2-hydroxy-5-[[2-(sulfooxy)ethyl]sulfonyl]phenyl]azo]-1-naphthalenesulfonato(4-)]-, potassium sodium</t>
  </si>
  <si>
    <t>72391-09-4</t>
  </si>
  <si>
    <t>Toluene</t>
  </si>
  <si>
    <t>108-88-3</t>
  </si>
  <si>
    <t>Trifluoromethane</t>
  </si>
  <si>
    <t>1,1,1,2-Tetrafluoroethane</t>
  </si>
  <si>
    <t>1,2-Dichloro-1,1-difluoroethane</t>
  </si>
  <si>
    <t>Cobaltate(3-), bis[3-hydroxy-4-[(2-hydroxy-1-naphthalenyl)azo]-7-nitro-1-naphthalenesulfona to(3-)]-, trisodium</t>
  </si>
  <si>
    <t>125378-91-8</t>
  </si>
  <si>
    <t>Cobaltate(1-), bis[2,4-dinitro-6-[[2-(phenylamino)-1-naphthalenyl]azo]phenolato(2-)]-, sodium</t>
  </si>
  <si>
    <t>125408-78-8</t>
  </si>
  <si>
    <t>Cobaltate(1-), bis[2-[[2-hydroxy-5-[(phenylamino)sulfonyl]phenyl]azo]-3-oxo-N-phenylbutanamidato(2-)]-, ammonium</t>
  </si>
  <si>
    <t>12602-23-2</t>
  </si>
  <si>
    <t>Cobalt, bis[carbonato(2-)]hexahydroxypenta-</t>
  </si>
  <si>
    <t>12672-27-4</t>
  </si>
  <si>
    <t>Aluminum cobalt oxide</t>
  </si>
  <si>
    <t>12715-61-6</t>
  </si>
  <si>
    <t>Cobaltate(2-), bis[2-[[5-(aminosulfonyl)-2-hydroxyphenyl]azo]-3-oxo-N-phenylbutanamidato(2-)]-, dihydrogen</t>
  </si>
  <si>
    <t>1277-43-6</t>
  </si>
  <si>
    <t>Cobaltocene</t>
  </si>
  <si>
    <t>13011-62-6</t>
  </si>
  <si>
    <t>Cobaltate(1-), bis[2-[(2-hydroxy-5-nitrophenyl)azo]-3-oxo-N-phenylbutanamidato(2-)]-, hydrogen</t>
  </si>
  <si>
    <t>Rosin</t>
  </si>
  <si>
    <t>2,4,5 -Trichlorophenol</t>
  </si>
  <si>
    <t>Phosphoric acid, mixed butyl and hexyl diesters, lead(2+) salts</t>
  </si>
  <si>
    <t>93965-29-8</t>
  </si>
  <si>
    <t>Lead bis(isoundecanoate)</t>
  </si>
  <si>
    <t>93966-37-1</t>
  </si>
  <si>
    <t>Lead bis(tricosanoate)</t>
  </si>
  <si>
    <t>93966-38-2</t>
  </si>
  <si>
    <t>Lead tetracosanoate</t>
  </si>
  <si>
    <t>13453-35-5</t>
  </si>
  <si>
    <t>Dithallium dichromate</t>
  </si>
  <si>
    <t>13473-75-1</t>
  </si>
  <si>
    <t>Thallium (I) chromate</t>
  </si>
  <si>
    <t>Disodiumtetraborates, selected</t>
  </si>
  <si>
    <t>Disodium Tetraborate, anhydrous</t>
  </si>
  <si>
    <t>Polybrominated diphenyl ethers (PBDE),all members</t>
  </si>
  <si>
    <t>Acetic acid,2,2'-[(dioctylstannylene)bis(thio)]bis-, 1,1'-diisooctyl ester</t>
  </si>
  <si>
    <t>Flame retardant synergist for plastics and rubber/latex, opacifier, friction material component</t>
  </si>
  <si>
    <t>Lead chromate silicate</t>
  </si>
  <si>
    <t>11116-83-9</t>
  </si>
  <si>
    <t>Mercury, (2-ethylhexanoato-O)(1-methoxycyclohexyl)-</t>
  </si>
  <si>
    <t xml:space="preserve">Mercury, (1-methoxycyclohexyl)(neodecanoato-O)- </t>
  </si>
  <si>
    <t>Mercury, (1-methoxyethyl)(9-octadecenoato-O)-,</t>
  </si>
  <si>
    <t>Mercury, (1-methoxycyclohexyl)(9-octadecenoato-O)-,</t>
  </si>
  <si>
    <t>Beryllium fluoride</t>
  </si>
  <si>
    <t>12429-94-6</t>
  </si>
  <si>
    <t>Beryllium boride (BeB6)</t>
  </si>
  <si>
    <t>12536-51-5</t>
  </si>
  <si>
    <t>Beryllium boride (Be2B)</t>
  </si>
  <si>
    <t>12536-52-6</t>
  </si>
  <si>
    <t>Beryllium boride (Be4B)</t>
  </si>
  <si>
    <t>12770-50-2</t>
  </si>
  <si>
    <t>Beryllium aluminum alloy</t>
  </si>
  <si>
    <t>1302-52-9</t>
  </si>
  <si>
    <t>Beryl ore</t>
  </si>
  <si>
    <t>1304-54-7</t>
  </si>
  <si>
    <t>Beryllium nitride (Be3N2)</t>
  </si>
  <si>
    <t>1304-56-9</t>
  </si>
  <si>
    <t>Beryllium oxide</t>
  </si>
  <si>
    <t>13106-47-3</t>
  </si>
  <si>
    <t>Beryllium carbonate</t>
  </si>
  <si>
    <t>13327-32-7</t>
  </si>
  <si>
    <t>Beryllium hydroxide</t>
  </si>
  <si>
    <t>Lead as component in metals and alloys: e.g. bearing metals, steel, brass, aluminium  processed in automated machines. Lead compounds, e.g. lead-containing stabilizers and pigments, corrosion inhibitors etc.</t>
  </si>
  <si>
    <t>Diethylmercury</t>
  </si>
  <si>
    <t>Dimethylmercury</t>
  </si>
  <si>
    <t>Mercury</t>
  </si>
  <si>
    <t>Methylmercury</t>
  </si>
  <si>
    <t xml:space="preserve">Metallic mercury, and inorganic and organic mercury compounds used in high intensity discharge (HID) lamps, electric switches, luminescent material for instrument lighting, pyrotechnic initiators etc. </t>
  </si>
  <si>
    <t>Uranium Compounds</t>
  </si>
  <si>
    <t>Bis(N,N-dimethylpropane-1,3-diamine-N')[2,3,9,10,16,17,23,24-octahydro-29H,31H-tetrakis[1,4]dithiino[2,3-b:2',3'-g:2'',3''-l:2''',3'''-q]porphyrazinato(2-)-N29,N30,N31,N32]cobalt</t>
  </si>
  <si>
    <t>83864-23-7</t>
  </si>
  <si>
    <t>Electric contacts, relays and switches; electronics</t>
  </si>
  <si>
    <t>FI/FA</t>
  </si>
  <si>
    <t>Naphthalene</t>
  </si>
  <si>
    <t>91-20-3</t>
  </si>
  <si>
    <t>78-30-8</t>
  </si>
  <si>
    <t>component in lubricants for hydraulics, engines, gears, pumps</t>
  </si>
  <si>
    <t>Cobaltate(3-), bis[2-[[[3-[[1-[[(2-chlorophenyl)amino]carbonyl]-2-oxopropyl]azo]-4-hydroxyphenyl]sulfonyl]amino]benzoato(3-)]-, trisodium</t>
  </si>
  <si>
    <t>74082-15-8</t>
  </si>
  <si>
    <t>94266-32-7</t>
  </si>
  <si>
    <t>Lead icosanoate</t>
  </si>
  <si>
    <t>94349-78-7</t>
  </si>
  <si>
    <t>Fatty acids, tallow, reaction products with lead oxide</t>
  </si>
  <si>
    <t>94481-58-0</t>
  </si>
  <si>
    <t>(Isononanoato-O)(neodecanoato-O)lead</t>
  </si>
  <si>
    <t>94551-60-7</t>
  </si>
  <si>
    <t>Lead, zinc dross</t>
  </si>
  <si>
    <t>95892-13-0</t>
  </si>
  <si>
    <t>Lead(2+) isohexadecanoate</t>
  </si>
  <si>
    <t>96471-22-6</t>
  </si>
  <si>
    <t>Lead, di-.mu.-hydroxy(2-methyl-4,6-dinitrophenolato-O1)(nitrato-O)di-</t>
  </si>
  <si>
    <t>97808-88-3</t>
  </si>
  <si>
    <t>Lead, bullion</t>
  </si>
  <si>
    <t>97889-90-2</t>
  </si>
  <si>
    <t>Lead fluoride hydroxide</t>
  </si>
  <si>
    <t>97952-39-1</t>
  </si>
  <si>
    <t>7-Methyloctanoic acid, lead salt</t>
  </si>
  <si>
    <t>97953-08-7</t>
  </si>
  <si>
    <t>Nitric acid, lead(2+) salt, reaction products with sodium tin oxide</t>
  </si>
  <si>
    <t>99749-31-2</t>
  </si>
  <si>
    <t>Perchloric acid, reaction products with lead oxide (pbo) and triethanolamine</t>
  </si>
  <si>
    <t>2949-11-3</t>
  </si>
  <si>
    <t>Dimercury(I) oxalate</t>
  </si>
  <si>
    <t>3198-04-7</t>
  </si>
  <si>
    <t>[.mu.-[Carbonato(2-)-O:O']]dihydroxydicobalt</t>
  </si>
  <si>
    <t>12078-25-0</t>
  </si>
  <si>
    <t>Dicarbonyl(.eta.5-2,4-cyclopentadien-1-yl)cobalt</t>
  </si>
  <si>
    <t>121053-28-9</t>
  </si>
  <si>
    <t>Lead(2+) 2,4-dinitroresorcinolate</t>
  </si>
  <si>
    <t>13424-46-9</t>
  </si>
  <si>
    <t>Lead azide</t>
  </si>
  <si>
    <t>1344-37-2</t>
  </si>
  <si>
    <t>1344-40-7</t>
  </si>
  <si>
    <t>13453-65-1</t>
  </si>
  <si>
    <t>Cobaltocenium hexafluorophosphate(1-)</t>
  </si>
  <si>
    <t>12515-29-6</t>
  </si>
  <si>
    <t>Electrolytes, cobalt-manufacturing A solution used in the electrolytic refining of cobalt. The composition varies according to the particular process involved. The electrolyte generally contains high levels of cob alt ions and lower levels of impurity me</t>
  </si>
  <si>
    <t>12134-02-0</t>
  </si>
  <si>
    <t>Cobalt phosphide (Co2P)</t>
  </si>
  <si>
    <t>Cobalt, [3-hydroxy-4-[[1-(p-mercaptophenyl)-3-methyl-5-oxo-2-pyrazolin-4-yl]azo]-o-benzenesulfonanisididato(2-)]-, S-(hydrogen sulfate), monosodium salt</t>
  </si>
  <si>
    <t>18639-97-9</t>
  </si>
  <si>
    <t>Cobaltate(1-), bis[1-[(5-chloro-2-hydroxyphenyl)azo]-2-naphthalenolato(2-)]-, sodium</t>
  </si>
  <si>
    <t>18718-10-0</t>
  </si>
  <si>
    <t>Phosphoric acid, cobalt(2+) salt (2:1)</t>
  </si>
  <si>
    <t>19052-32-5</t>
  </si>
  <si>
    <t>Cobalt, [4-hydroxy-3-[[1-(p-mercaptophenyl)-3-methyl-5-oxo-2-pyrazolin-4-yl]azo]-o-benzenesulfonophenetidato(2-)]-, S-(hydrogen sulfate), monosodium salt</t>
  </si>
  <si>
    <t>19192-71-3</t>
  </si>
  <si>
    <t>Cobalt dioleate</t>
  </si>
  <si>
    <t>19224-80-7</t>
  </si>
  <si>
    <t>Aroclor 1221</t>
  </si>
  <si>
    <t>11141-16-5</t>
  </si>
  <si>
    <t>Aroclor 1232</t>
  </si>
  <si>
    <t>12672-29-6</t>
  </si>
  <si>
    <t>Lead 205</t>
  </si>
  <si>
    <t>1307-96-6</t>
  </si>
  <si>
    <t>Cobalt oxide</t>
  </si>
  <si>
    <t>1307-99-9</t>
  </si>
  <si>
    <t>Cobalt selenide (CoSe)</t>
  </si>
  <si>
    <t>1308-04-9</t>
  </si>
  <si>
    <t>Cobalt oxide (Co2O3)</t>
  </si>
  <si>
    <t>1308-06-1</t>
  </si>
  <si>
    <t>Cobalt oxide (Co3O4)</t>
  </si>
  <si>
    <t>1317-42-6</t>
  </si>
  <si>
    <t>Cobalt(II) sulfide</t>
  </si>
  <si>
    <t>1332-71-4</t>
  </si>
  <si>
    <t>Cobalt sulfide (Co2S3)</t>
  </si>
  <si>
    <t>1333-88-6</t>
  </si>
  <si>
    <t>Aluminum cobalt oxide (Al2CoO4)</t>
  </si>
  <si>
    <t>13408-73-6</t>
  </si>
  <si>
    <t>15238-00-3</t>
  </si>
  <si>
    <t>Cobalt iodide (CoI2)</t>
  </si>
  <si>
    <t>15392-59-3</t>
  </si>
  <si>
    <t>Chloropentakis(methylamine)cobalt dichloride</t>
  </si>
  <si>
    <t>15520-31-7</t>
  </si>
  <si>
    <t>22904-40-1</t>
  </si>
  <si>
    <t>Acetonitrile</t>
  </si>
  <si>
    <t>75-05-8</t>
  </si>
  <si>
    <t>75-73-0</t>
  </si>
  <si>
    <t>pressure accumulator</t>
  </si>
  <si>
    <t>14808-60-7</t>
  </si>
  <si>
    <t>IARC Group 1 Carcinogen, US National Toxicology Program Probable Human carcinogen</t>
  </si>
  <si>
    <t>Friction applications only</t>
  </si>
  <si>
    <t>Dibutyl tin</t>
  </si>
  <si>
    <t>1002-53-5</t>
  </si>
  <si>
    <t>Dibutyltin dioleate</t>
  </si>
  <si>
    <t>13323-62-1</t>
  </si>
  <si>
    <t>Dibutyltin dipalmitate</t>
  </si>
  <si>
    <t>13323-63-2</t>
  </si>
  <si>
    <t>Sulfuric acid, ammonium cobalt(2+) salt</t>
  </si>
  <si>
    <t>13586-82-8</t>
  </si>
  <si>
    <t>Cobalt octoate</t>
  </si>
  <si>
    <t>13586-84-0</t>
  </si>
  <si>
    <t>Octadecanoic acid, cobalt salt</t>
  </si>
  <si>
    <t>13596-21-9</t>
  </si>
  <si>
    <t>Phosphoric acid, cobalt(2+) salt (1:1)</t>
  </si>
  <si>
    <t>13596-22-0</t>
  </si>
  <si>
    <t>Dipotassium disulphatocobaltate</t>
  </si>
  <si>
    <t>13596-46-8</t>
  </si>
  <si>
    <t>Sulfuric acid, ammonium cobalt(2+) salt (2:2:1)</t>
  </si>
  <si>
    <t>13600-98-1</t>
  </si>
  <si>
    <t>Trisodium hexanitritocobaltate</t>
  </si>
  <si>
    <t>136-52-7</t>
  </si>
  <si>
    <t>13782-01-9</t>
  </si>
  <si>
    <t>Cobaltate(3-), hexakis(nitrito-N)-, tripotassium, (OC-6-11)-</t>
  </si>
  <si>
    <t>13859-51-3</t>
  </si>
  <si>
    <t>Cobalt(2+), pentaamminechloro-, dichloride, (OC-6-22)-</t>
  </si>
  <si>
    <t>13869-30-2</t>
  </si>
  <si>
    <t>Cobaltate(1-), bis[2-(3-chlorophenyl)-2,4-dihydro-4-[[2-hydroxy-5-(methylsulfonyl)phenyl]azo]-5-methyl-3H-pyrazol-3-onato(2-)]-, sodium</t>
  </si>
  <si>
    <t>70236-59-8</t>
  </si>
  <si>
    <t>Cobaltate(2-), bis[4-hydroxy-3-[(2-hydroxy-1-naphthalenyl)azo]benzenesulfonamidato(2-)]-, disodium</t>
  </si>
  <si>
    <t>71243-97-5</t>
  </si>
  <si>
    <t>Cobaltate(2-), [1-[(5-chloro-2-hydroxyphenyl)azo]-2-naphthalenolato(2-)][3-hydroxy-4-[(2-hydroxy-1-naphthalenyl)azo]-7-nitro-1-naphthalenesulfonato(3-)]-, sodium hydrogen</t>
  </si>
  <si>
    <t>17237-93-3</t>
  </si>
  <si>
    <t>Diphosphoric acid, nickel(2+) salt (1:2)</t>
  </si>
  <si>
    <t>14507-36-9</t>
  </si>
  <si>
    <t>Nickel bis(phosphinate)</t>
  </si>
  <si>
    <t>1191-18-0</t>
  </si>
  <si>
    <t>Lead succinate</t>
  </si>
  <si>
    <t>12013-69-3</t>
  </si>
  <si>
    <t>Plumbate (PbO44-), calcium (1:2), (T-4)-</t>
  </si>
  <si>
    <t>12017-86-6</t>
  </si>
  <si>
    <t>Dilead chromate dihydroxide</t>
  </si>
  <si>
    <t>12023-90-4</t>
  </si>
  <si>
    <t>Iron lead oxide (Fe12PbO19)</t>
  </si>
  <si>
    <t>12029-23-1</t>
  </si>
  <si>
    <t>Mercurobutol</t>
  </si>
  <si>
    <t>502-39-6</t>
  </si>
  <si>
    <t>Methyl mercury dicyandiamide</t>
  </si>
  <si>
    <t>506-83-2</t>
  </si>
  <si>
    <t>Bromomethylmercury</t>
  </si>
  <si>
    <t>517-16-8</t>
  </si>
  <si>
    <t>N-(Ethylmercuric)-p-toluenesulphonannilide</t>
  </si>
  <si>
    <t>525-30-4</t>
  </si>
  <si>
    <t>Mercuderamide</t>
  </si>
  <si>
    <t>52795-88-7</t>
  </si>
  <si>
    <t>Triphenyltin hydride</t>
  </si>
  <si>
    <t>Lead bis(nonylphenolate)</t>
  </si>
  <si>
    <t>7319-86-0</t>
  </si>
  <si>
    <t>Lead(2+) octanoate</t>
  </si>
  <si>
    <t>7428-48-0</t>
  </si>
  <si>
    <t>Barium-sebacate</t>
  </si>
  <si>
    <t>Cadmium hexafluorosilicate(2-)</t>
  </si>
  <si>
    <t>Ceramic Fibers</t>
  </si>
  <si>
    <t>Catalyst mesh reinforcements</t>
  </si>
  <si>
    <t>1,1,1,2 Tetrachloroethane</t>
  </si>
  <si>
    <t>1,1,2 Trichloroethane</t>
  </si>
  <si>
    <t xml:space="preserve">Uranium </t>
  </si>
  <si>
    <t>Cobaltate(1-), bis[2-(3-chlorophenyl)-2,4-dihydro-4-[[2-hydroxy-5-(methylsulfonyl)phenyl]azo]-5-methyl-3H-pyrazol-3-onato(2-)]-, hydrogen, compound with [1R-(1.alpha.,4a.beta.,10a.alpha.)]-1,2,3,4,4a,9,10,10a-octahydro-1,4a-dimethyl-7-(1-methylethyl)-1-ph</t>
  </si>
  <si>
    <t>(2-Ethylhexanoato-O)(isononanoato-O)lead</t>
  </si>
  <si>
    <t>94246-92-1</t>
  </si>
  <si>
    <t>(2-Ethylhexanoato-O)(isodecanoato-O)lead</t>
  </si>
  <si>
    <t>94246-93-2</t>
  </si>
  <si>
    <t>(2-Ethylhexanoato-O)(neodecanoato-O)lead</t>
  </si>
  <si>
    <t>94266-31-6</t>
  </si>
  <si>
    <t>Lead icosanoate (1:2)</t>
  </si>
  <si>
    <t>Dihydrogen bis[L-glutamato(2-)-N,O1]cobaltate(2-)</t>
  </si>
  <si>
    <t>19330-29-1</t>
  </si>
  <si>
    <t>Cobalt(2+) ethanolate</t>
  </si>
  <si>
    <t>12187-43-8</t>
  </si>
  <si>
    <t>Cobalt, compound with neodymium (3:1)</t>
  </si>
  <si>
    <t>12187-46-1</t>
  </si>
  <si>
    <t>Cobalt, compound with samarium (3:1)</t>
  </si>
  <si>
    <t>12190-79-3</t>
  </si>
  <si>
    <t>Cobaltate (CoO21-), lithium</t>
  </si>
  <si>
    <t>12214-13-0</t>
  </si>
  <si>
    <t>Cerium, compound with cobalt (1:5)</t>
  </si>
  <si>
    <t>any intentionally added content</t>
  </si>
  <si>
    <t>Ethanol, 2-(2-methoxyethoxy)-</t>
  </si>
  <si>
    <t>103-23-1</t>
  </si>
  <si>
    <t>111-77-3</t>
  </si>
  <si>
    <t>68953-84-4</t>
  </si>
  <si>
    <t>Rubber tires; elastomers in butyl rubber; anti aging agent; sealants</t>
  </si>
  <si>
    <t>1589-47-5</t>
  </si>
  <si>
    <t xml:space="preserve">solvent for cellulose, acrylics, dyes, inks, and stains, as well as its use in cleaning agents, grease and paint removers, and as an antifreeze, </t>
  </si>
  <si>
    <t>reported in brake fluids</t>
  </si>
  <si>
    <t>Azo dye</t>
  </si>
  <si>
    <t>2425-85-6</t>
  </si>
  <si>
    <t>6,6'-Dihydroxy-3,3'-diarsene-1,2-diyldianilinium dichloride</t>
  </si>
  <si>
    <t>14644-70-3</t>
  </si>
  <si>
    <t>Ammonium-magnesium-arsenat</t>
  </si>
  <si>
    <t>15120-17-9</t>
  </si>
  <si>
    <t>Sodium metaarsenate</t>
  </si>
  <si>
    <t>15194-98-6</t>
  </si>
  <si>
    <t>Calcium arsenite (2:1)</t>
  </si>
  <si>
    <t>15195-06-9</t>
  </si>
  <si>
    <t>Strontium arsenite</t>
  </si>
  <si>
    <t>16509-22-1</t>
  </si>
  <si>
    <t>Copper diarsenite</t>
  </si>
  <si>
    <t>17029-22-0</t>
  </si>
  <si>
    <t>Arsenate(1-), hexafluoro-, potassium</t>
  </si>
  <si>
    <t>17068-85-8</t>
  </si>
  <si>
    <t>Arsenate(1-), hexafluoro-, hydrogen</t>
  </si>
  <si>
    <t>21093-83-4</t>
  </si>
  <si>
    <t>Arsenic acid (H3AsO4), dipotassium salt</t>
  </si>
  <si>
    <t>Tin, dibutylbis(N,N-diethylethanamine)difluoro-</t>
  </si>
  <si>
    <t>68239-46-3</t>
  </si>
  <si>
    <t>Tin, dibutyl[N-(carboxymethyl)-N-(2-hydroxyethyl)glycinato(2-)]-</t>
  </si>
  <si>
    <t>683-18-1</t>
  </si>
  <si>
    <t>Dibutyltin dichloride</t>
  </si>
  <si>
    <t>Nickelate(4-), [bis[[[3-[[4,5-dihydro-3-methyl-5-oxo-1-[4-[[2-(sulfooxy)ethyl]sulfonyl]phenyl]-1H-pyrazol-4-yl]azo]phenyl]amino]sulfonyl]-29H,31H-phthalocyaninedisulfonato(6-)-N29,N30,N31,N32]-, sodium</t>
  </si>
  <si>
    <t>91697-41-5</t>
  </si>
  <si>
    <t>Chromium(VI)-salts, all members</t>
  </si>
  <si>
    <t>Cobalt and its compounds, all members</t>
  </si>
  <si>
    <t>Halons, all members</t>
  </si>
  <si>
    <t>Hydrobromofluorocarbons (HBFC's), all members</t>
  </si>
  <si>
    <t>Hydrochlorofluorocarbons (HCFC's), all members</t>
  </si>
  <si>
    <t>Lead and its compounds, all members</t>
  </si>
  <si>
    <t>Mercury and its compounds, all members</t>
  </si>
  <si>
    <t>2-Naphthylamine and its salts, all members</t>
  </si>
  <si>
    <t>Nickel and its compounds, all members</t>
  </si>
  <si>
    <t xml:space="preserve">Nitrites, all members                                                                               </t>
  </si>
  <si>
    <t>Nonylphenol ethoxylates, all members</t>
  </si>
  <si>
    <t>Perchlorates, all members</t>
  </si>
  <si>
    <t>Perfluorooctane sulfonates C8F17SO2X (X = OH, Metal salt, halide, amide, and other derivatives including polymers) (PFOS), all members</t>
  </si>
  <si>
    <t>Polybrominated biphenyls (PBB), all members</t>
  </si>
  <si>
    <t>Radioactive substances (including scrap metal contaminants), all members</t>
  </si>
  <si>
    <t>Selenium and its compounds, all members</t>
  </si>
  <si>
    <t>Tetrachlorobenzene, all members</t>
  </si>
  <si>
    <t>Trichlorophenol and its salts, all members</t>
  </si>
  <si>
    <t>Biocidal coatings / biocidal additives, selected</t>
  </si>
  <si>
    <t>Chlorinated hydrocarbons, selected</t>
  </si>
  <si>
    <t>Colophony (Rosin), selected</t>
  </si>
  <si>
    <t>N-Nitrosamines, selected</t>
  </si>
  <si>
    <t>Cobalt, [N-(carboxymethyl)glycinato(2-)-N,O,ON]-</t>
  </si>
  <si>
    <t>Cobaltate(2-), [2,4-dihydro-4-[(2-hydroxy-5-nitrophenyl)azo]-5-methyl-2-phenyl-3H-pyrazol-3-onato(2-)][3-hydroxy-4-[(2-hydroxy-1-naphthalenyl)azo]-7-nitro-1-naphthalenesulfonato(3-)]-, dihydrogen</t>
  </si>
  <si>
    <t>72987-07-6</t>
  </si>
  <si>
    <t>Cobaltate(2-), [2,4-dihydro-4-[(2-hydroxy-5-nitrophenyl)azo]-5-methyl-2-phenyl-3H-pyrazol-3-onato(2-)][3-hydroxy-4-[(2-hydroxy-1-naphthalenyl)azo]-7-nitro-1-naphthalenesulfonato(3-)]-, dihydrogen, compound with 2,2'-iminobis[ethanol] (1:2)</t>
  </si>
  <si>
    <t>73018-84-5</t>
  </si>
  <si>
    <t>69011-09-2</t>
  </si>
  <si>
    <t>Cobalt zirconium oxide (CoZrO3)</t>
  </si>
  <si>
    <t>69012-71-1</t>
  </si>
  <si>
    <t>Leach residues, zinc ore-calcine, cobalt repulp</t>
  </si>
  <si>
    <t>69140-59-6</t>
  </si>
  <si>
    <t>Phosphonic acid, (1-hydroxyethylidene)bis-, cobalt(2+) potassium salt (1:1:2)</t>
  </si>
  <si>
    <t>69140-60-9</t>
  </si>
  <si>
    <t>Phosphonic acid, (1-hydroxyethylidene)bis-, cobalt(2+) sodium salt (1:1:2)</t>
  </si>
  <si>
    <t>69178-34-3</t>
  </si>
  <si>
    <t>Phosphonic acid, (1-hydroxyethylidene)bis-, ammonium cobalt(2+) salt (1:2:1)</t>
  </si>
  <si>
    <t>69178-42-3</t>
  </si>
  <si>
    <t>Cobalt, bis[2-[[2-hydroxy-5-[(methylamino)sulfonyl]phenyl]azo]-3-oxo-N-phenylbutanamidato(2-)]-</t>
  </si>
  <si>
    <t>69198-43-2</t>
  </si>
  <si>
    <t>Perchloric acid, nickel(2+) salt, hexahydrate</t>
  </si>
  <si>
    <t>13637-71-3</t>
  </si>
  <si>
    <t>Nickel perchlorate</t>
  </si>
  <si>
    <t>13654-40-5</t>
  </si>
  <si>
    <t>93573-17-2</t>
  </si>
  <si>
    <t>Phosphoric acid, tris(2-methylphenyl) ester</t>
    <phoneticPr fontId="0" type="noConversion"/>
  </si>
  <si>
    <t>Dyes, chemical intermediate, Petrochemical additive</t>
  </si>
  <si>
    <t>2,6-Dichloro-p-phenylenediamine</t>
  </si>
  <si>
    <t>609-20-1</t>
  </si>
  <si>
    <t>2-Ethoxy-N4,N4-diethyl-p-phenylenediamine</t>
  </si>
  <si>
    <t>2359-46-8</t>
  </si>
  <si>
    <t>2-Methoxy-5-methyl-p-phenylenediamine</t>
  </si>
  <si>
    <t>5307-00-6</t>
  </si>
  <si>
    <t>2-Nitro-p-phenylenediamine</t>
  </si>
  <si>
    <t>5307-14-2</t>
  </si>
  <si>
    <t>4-Chloro-o-phenylenediamine</t>
  </si>
  <si>
    <t>95-83-0</t>
  </si>
  <si>
    <t>Dimethyl-p-phenylenediamine</t>
  </si>
  <si>
    <t>99-98-9</t>
  </si>
  <si>
    <t>m-phenylenediamine</t>
  </si>
  <si>
    <t>108-45-2</t>
  </si>
  <si>
    <t>m-phenylenediamine dihydrochloride</t>
  </si>
  <si>
    <t>541-69-5</t>
  </si>
  <si>
    <t>N,N'-Diphenyl-p-phenylenediamine</t>
  </si>
  <si>
    <t>74-31-7</t>
  </si>
  <si>
    <t>o-Phenylenediamine</t>
  </si>
  <si>
    <t>95-54-5</t>
  </si>
  <si>
    <t>o-phenylenediamine dihydrochloride</t>
  </si>
  <si>
    <t>615-28-1</t>
  </si>
  <si>
    <t>Phenylenediamines</t>
  </si>
  <si>
    <t>25265-76-3</t>
  </si>
  <si>
    <t>p-Phenylenediamine</t>
  </si>
  <si>
    <t>106-50-3</t>
  </si>
  <si>
    <t>p-Phenylenediamine dihydrochloride</t>
  </si>
  <si>
    <t>624-18-0</t>
  </si>
  <si>
    <t>p-Phenylenediamine hydrochloride</t>
  </si>
  <si>
    <t>55972-71-9</t>
  </si>
  <si>
    <t>Phenylendiamines and its salts, selected</t>
  </si>
  <si>
    <t>38421-62-4</t>
  </si>
  <si>
    <t>1,1'-Biphenyl, 2,3,4,5,6-pentabromo-</t>
  </si>
  <si>
    <t>27253-28-7</t>
  </si>
  <si>
    <t>Lead neodecanoate</t>
  </si>
  <si>
    <t>27253-41-4</t>
  </si>
  <si>
    <t>Isononanoic acid, lead salt</t>
  </si>
  <si>
    <t>29473-77-6</t>
  </si>
  <si>
    <t>Lead sebacate</t>
  </si>
  <si>
    <t>29597-84-0</t>
  </si>
  <si>
    <t>none</t>
  </si>
  <si>
    <t>666-48-8</t>
  </si>
  <si>
    <t>148875-98-3</t>
  </si>
  <si>
    <t>460-86-6</t>
  </si>
  <si>
    <t>666-25-1</t>
  </si>
  <si>
    <t>148875-95-0</t>
  </si>
  <si>
    <t>Lead, C5-23-branched carboxylate octanoate complexes</t>
  </si>
  <si>
    <t>84067-00-5</t>
  </si>
  <si>
    <t>Cobaltate(5-), bis[6-[(5-chloro-2,6-difluoro-4-pyrimidinyl)amino]-4-hydroxy-3-[(2-hydroxy-5-nitro-3-sulfophenyl)azo]-2-naphthalenesulfonato(4-)]-,tetrapotassium sodium</t>
  </si>
  <si>
    <t>74196-13-7</t>
  </si>
  <si>
    <t>Cobaltate(5-), bis[7-hydroxy-8-[(2-hydroxy-5-nitro-3-sulfophenyl)azo]-6-[(2,5,6-trichloro-4-pyrimidinyl)amino]-2-naphthalenesulfonato(4-)]-, pentasodium</t>
  </si>
  <si>
    <t>74196-18-2</t>
  </si>
  <si>
    <t>7446-27-7</t>
  </si>
  <si>
    <t>Lead phosphate</t>
  </si>
  <si>
    <t>7488-51-9</t>
  </si>
  <si>
    <t>Lead selenite</t>
  </si>
  <si>
    <t>75-74-1</t>
  </si>
  <si>
    <t>Tetramethyl lead</t>
  </si>
  <si>
    <t>75790-73-7</t>
  </si>
  <si>
    <t>Lead, bis(diphenylcarbamodithioato-S,S')-, (T-4)-</t>
  </si>
  <si>
    <t>7717-46-6</t>
  </si>
  <si>
    <t>Lead(4+) stearate</t>
  </si>
  <si>
    <t>7758-95-4</t>
  </si>
  <si>
    <t>Lead chloride</t>
  </si>
  <si>
    <t>7783-46-2</t>
  </si>
  <si>
    <t>Lead fluoride</t>
  </si>
  <si>
    <t>Nickelate(3-), [5-[(4,5-dihydro-3-methyl-5-oxo-1-phenyl-1H-pyrazol-4-yl)azo]-4-hydroxy-3-[( 2-hydroxy-3-nitro-5-sulfophenyl)azo]-2,7-naphthalenedisulfonato(5-)]-, trisodium</t>
  </si>
  <si>
    <t>83864-02-2</t>
  </si>
  <si>
    <t>819-73-8</t>
  </si>
  <si>
    <t>Lead dibutyrate</t>
  </si>
  <si>
    <t>83711-45-9</t>
  </si>
  <si>
    <t>Lead, C5-23-branched carboxylate C4-10-fatty acid naphthenate complexes</t>
  </si>
  <si>
    <t>67906-12-1</t>
  </si>
  <si>
    <t>Nickelate(1-), [[N,N'-1,2-ethanediylbis[N-(carboxymethyl)glycinato]](4-)-N,N',O,O',ON,ON']-, potassium, (OC-6-21)-</t>
  </si>
  <si>
    <t>67952-41-4</t>
  </si>
  <si>
    <t>Butanedioic acid, 2,3-dihydroxy- [R-(R*,R*)]-, nickel(2+) salt (2:1)</t>
  </si>
  <si>
    <t>67952-43-6</t>
  </si>
  <si>
    <t>Chloric acid, nickel(2+) salt</t>
  </si>
  <si>
    <t>67952-69-6</t>
  </si>
  <si>
    <t>1,2,3-Propanetriol, mono(dihydrogen phosphate), nickel(2+) salt (1:1)</t>
  </si>
  <si>
    <t>67968-22-3</t>
  </si>
  <si>
    <t>Nickelate(4-), [[[nitrilotris(methylene)]tris[phosphonato]](6-)-N,OP,OP',OP'']-, triammonium hydrogen, (T-4)-</t>
  </si>
  <si>
    <t>68025-13-8</t>
  </si>
  <si>
    <t>1,2,3-Propanetricarboxylic acid, 2-hydroxy-, ammonium nickel(2+) salt (2:2:1)</t>
  </si>
  <si>
    <t>68025-40-1</t>
  </si>
  <si>
    <t>Nickelate(3-), [N,N-bis(phosphonomethyl)glycinato(5-)]-, triammonium, (T-4)-</t>
  </si>
  <si>
    <t>14128-95-1</t>
  </si>
  <si>
    <t>Bis(1-phenylbutane-1,3-dionato-O,O')cobalt</t>
  </si>
  <si>
    <t>14172-90-8</t>
  </si>
  <si>
    <t>[5,10,15,20-Tetraphenyl-21H,23H-porphinato(2-)-N21,N22,N23,N24]cobalt</t>
  </si>
  <si>
    <t>14217-00-6</t>
  </si>
  <si>
    <t xml:space="preserve">C10-2 telomer B iodide:  </t>
  </si>
  <si>
    <t>2043-54-1</t>
  </si>
  <si>
    <t xml:space="preserve">FA </t>
  </si>
  <si>
    <t>0.1% by mass of treated article eg carpet, upholstry, other textiles</t>
  </si>
  <si>
    <t>Present at low levels in telomeric products used as surface treatments for oil, soil, and water repellency and stain/dirt resistance for textile fabrics and carpet in the automotive sector.</t>
  </si>
  <si>
    <t>814-70-0</t>
  </si>
  <si>
    <t>2-Propenoic acid, 2-methyl-, methyl ester, polymer with ethenylbenzene, lead(2+) bis(2-methyl-2-propenoate) and .alpha.-(2-methyl-1-oxo-2-propenyl)-.omega.-[(2-methyl-1-oxo-2-propenyl)oxy]poly(oxy-1,2-ethanediyl)</t>
  </si>
  <si>
    <t>Mercurous iodide</t>
  </si>
  <si>
    <t>7783-32-6</t>
  </si>
  <si>
    <t>Triphenyl(p,p,p-triphenylphosphine imidato-N)phosphorus(1+) tetracarbonylcobaltate(1-)</t>
  </si>
  <si>
    <t>Barium selenite</t>
  </si>
  <si>
    <t>13718-59-7</t>
  </si>
  <si>
    <t>Hydrogen selenide</t>
  </si>
  <si>
    <t>7783-07-5</t>
  </si>
  <si>
    <t>Lead iodate</t>
  </si>
  <si>
    <t>25721-38-4</t>
  </si>
  <si>
    <t>Lead picrate</t>
  </si>
  <si>
    <t>25808-74-6</t>
  </si>
  <si>
    <t>Lead fluorosilicate</t>
  </si>
  <si>
    <t>2587-82-8</t>
  </si>
  <si>
    <t>Acetoxytributylplumbane</t>
  </si>
  <si>
    <t>26265-65-6</t>
  </si>
  <si>
    <t>14017-41-5</t>
  </si>
  <si>
    <t>Mercury chloride</t>
  </si>
  <si>
    <t>10124-48-8</t>
  </si>
  <si>
    <t>Mercury ammonium chloride</t>
  </si>
  <si>
    <t>102-98-7</t>
  </si>
  <si>
    <t>Dihydrogen  [orthoborato(3-)-O]phenylmercurate(2-)</t>
  </si>
  <si>
    <t>103-27-5</t>
  </si>
  <si>
    <t>Mercury, phenyl(propanoato-O)-</t>
  </si>
  <si>
    <t>103332-13-4</t>
  </si>
  <si>
    <t>103369-15-9</t>
  </si>
  <si>
    <t>10415-75-5</t>
  </si>
  <si>
    <t>Mercurous nitrate</t>
  </si>
  <si>
    <t>104325-07-7</t>
  </si>
  <si>
    <t>1983-10-4</t>
  </si>
  <si>
    <t>Stannane, tributylfluoro-</t>
  </si>
  <si>
    <t>1066-44-0</t>
  </si>
  <si>
    <t>Bromotrimethylstannane</t>
  </si>
  <si>
    <t>1066-45-1</t>
  </si>
  <si>
    <t>Trimethyltin chloride</t>
  </si>
  <si>
    <t>1067-97-6</t>
  </si>
  <si>
    <t>Cobaltate(1-), bis[2-[4-[(5-chloro-2-hydroxyphenyl)azo]-4,5-dihydro-3-methyl-5-oxo-1H-pyrazol-1-yl]benzenesulfonamidato(2-)]-, sodium</t>
  </si>
  <si>
    <t>74196-11-5</t>
  </si>
  <si>
    <t>Lead dihexanoate</t>
  </si>
  <si>
    <t>15773-55-4</t>
  </si>
  <si>
    <t>Dodecanoic acid, lead(2+) salt</t>
  </si>
  <si>
    <t>15773-56-5</t>
  </si>
  <si>
    <t>Lead dipalmitate</t>
  </si>
  <si>
    <t>15845-52-0</t>
  </si>
  <si>
    <t>Phosphoric acid, lead(2+) salt (1:1)</t>
  </si>
  <si>
    <t>15851-47-5</t>
  </si>
  <si>
    <t>Cobaltate(3-), bis[2-[[[4-hydroxy-3-[[2-(phenylamino)-1-naphthalenyl]azo]phenyl]sulfonyl]amino]benzoato(3-)]-, sodium dihydrogen</t>
  </si>
  <si>
    <t>72845-76-2</t>
  </si>
  <si>
    <t>Nickelate(4-), [[[nitrilotris(methylene)]tris[phosphonato]](6-)-N,OP,OP',OP'']-, tetrapotassium, (T-4)-</t>
  </si>
  <si>
    <t>63597-34-2</t>
  </si>
  <si>
    <t>73507-63-8</t>
  </si>
  <si>
    <t>Cobaltate(1-), bis[methyl [8-[[4-(aminosulfonyl)-2-hydroxy-5-methoxyphenyl]azo]-7-hydroxy-1-naphthalenyl]carbamato(2-)]-, sodium</t>
  </si>
  <si>
    <t>73507-66-1</t>
  </si>
  <si>
    <t>Cobaltate(1-), [2,4-dihydro-4-[(2-hydroxy-5-nitrophenyl)azo]-5-methyl-2-phenyl-3H-pyrazol-3-onato(2-)][1-[(2-hydroxy-5-nitrophenyl)azo]-2-naphthalenolato(2-)]-, sodium</t>
  </si>
  <si>
    <t>73507-67-2</t>
  </si>
  <si>
    <t>Phenylmercuric hydroxide</t>
  </si>
  <si>
    <t>10112-91-1</t>
  </si>
  <si>
    <t>Cobalt, tris(3-bromo-2,4-pentanedionato-O,O')-, (OC-6-11)-</t>
  </si>
  <si>
    <t>Cobalt naphthenate</t>
  </si>
  <si>
    <t>Cobaltate(1-), bis[4-hydroxy-3-[(2-hydroxy-1-naphthalenyl)azo]benzenesulfonamidato(2-)]-, ammonium</t>
  </si>
  <si>
    <t>6401-84-9</t>
  </si>
  <si>
    <t>Cobalt dilinoleate</t>
  </si>
  <si>
    <t>6421-64-3</t>
  </si>
  <si>
    <t>5-chloro-2-methyl-4-thiazoline-3-ketone</t>
  </si>
  <si>
    <t>26172-55-4</t>
  </si>
  <si>
    <t>Di-isononyl phthalate</t>
  </si>
  <si>
    <t>Di-isodecyl phthalate</t>
  </si>
  <si>
    <t>Di-n-octylphthalate</t>
  </si>
  <si>
    <t>68515-48-0</t>
  </si>
  <si>
    <t xml:space="preserve">US EPA Chemical Action Plan. http://www.epa.gov/oppt/existingchemicals/pubs/actionplans/phthalates.html </t>
  </si>
  <si>
    <t>26761-40-0</t>
  </si>
  <si>
    <t>117-84-0</t>
  </si>
  <si>
    <t>additive in plastics, wheel assy, switch assy, seat assy, wiring harness, door assy, IP, cables, seat assy, fuel line assy, etc.</t>
  </si>
  <si>
    <t xml:space="preserve">[4-[[4-anilino-1-naphthyl][4-(dimethylamino)phenyl]methylene]cyclohexa-2,5-dien-1-ylidene] dimethylammonium chloride (C.I. Basic Blue 26) </t>
  </si>
  <si>
    <t>2580-56-5</t>
  </si>
  <si>
    <t xml:space="preserve"> Possible ink component for labels</t>
  </si>
  <si>
    <t>Methanaminium, n-[4-[bis[4-(dimethylamino)phenyl]methylene]-2,5-cyclohexadien-1-ylidene]-n-methyl-, chloride: C.I. Basic Violet 3</t>
  </si>
  <si>
    <t>548-62-9</t>
  </si>
  <si>
    <t>Substance is listed on the RoI List for REACH Annex XIV</t>
  </si>
  <si>
    <t>Ink component on labels. </t>
  </si>
  <si>
    <t>EGDME</t>
  </si>
  <si>
    <t>110-71-4</t>
  </si>
  <si>
    <t>Electrolyte, electrodes, Li-Mn Battery, starters, sensors…</t>
  </si>
  <si>
    <t>See below</t>
  </si>
  <si>
    <t>Octafluoropropane</t>
  </si>
  <si>
    <t>Perfluoroethane</t>
  </si>
  <si>
    <t>Hexachloroethane</t>
  </si>
  <si>
    <t>Decafluorobutane</t>
  </si>
  <si>
    <t>76-19-7</t>
  </si>
  <si>
    <t>76-16-4</t>
  </si>
  <si>
    <t>67-72-1</t>
  </si>
  <si>
    <t>355-25-9</t>
  </si>
  <si>
    <t xml:space="preserve">Digallium arsenide phosphide  </t>
  </si>
  <si>
    <t xml:space="preserve">Gallium arsenide phosphide </t>
  </si>
  <si>
    <t>106097-61-4</t>
  </si>
  <si>
    <t>Trisilverarsenite</t>
  </si>
  <si>
    <t xml:space="preserve">Dibromotetrafluoroethane (Halon 2402) </t>
  </si>
  <si>
    <t xml:space="preserve">Lead sulfochromate yellow(C.I. Pigment Yellow 34) </t>
  </si>
  <si>
    <t xml:space="preserve">Nickel uranyl tetraacetate, of uranium depleted in uranium-235 </t>
  </si>
  <si>
    <t xml:space="preserve">C.I. Pigment Orange 20 (Cadmium sulfoselenide orange ) </t>
  </si>
  <si>
    <t>Tris(2,3-dibromopropyl)phosphate (TRIS)</t>
  </si>
  <si>
    <t>Ammonium perchlorate</t>
  </si>
  <si>
    <t>Asbestos minerals, all members</t>
  </si>
  <si>
    <t>Chlorinated paraffins, short &amp; medium chain length (SCCP, MCCP), all members:
Note that the use of specific CAS numbers for these substances differs throughout the world.  Example CAS numbers are provided below; however, other CAS numbers may be used that are not specific to chain length.  Therefore, please consult your MSDS and supplier to determine product-specific chain length.</t>
  </si>
  <si>
    <t xml:space="preserve">   Medium chain (MCCP), by definition:
      Chloroparaffins, unbranched, CxH(2x-y+2)Cly, where 
      x = 14-17 and y = 1-17</t>
  </si>
  <si>
    <t xml:space="preserve">   Short chain (SCCP), by definition:
      Chloroparaffins, unbranched, CxH(2x-y+2)Cly, where
      x = 10-13 and y = 1-13</t>
  </si>
  <si>
    <t>Ethyl-/ Methyl-glycols and their acetates</t>
  </si>
  <si>
    <t>Polybrominated terphenyls ( PBT ), all members</t>
  </si>
  <si>
    <t>Polychlorinated biphenyls ( PCB ), all members</t>
  </si>
  <si>
    <t>Polychlorinated naphthalenes, all members</t>
  </si>
  <si>
    <t xml:space="preserve">Polychlorinated terphenyls ( PCT ), all members  </t>
  </si>
  <si>
    <t>Silica, crystalline</t>
  </si>
  <si>
    <t>Sulfur hexafluoride</t>
  </si>
  <si>
    <t>Fuel constituent</t>
  </si>
  <si>
    <t xml:space="preserve"> Raw material/contaminant in other chemicals</t>
  </si>
  <si>
    <t>REACH Authorisation Sunset Date (selected, see list below)</t>
  </si>
  <si>
    <t>REACH Authorisation Sunset Date</t>
  </si>
  <si>
    <t>2,4-Diaminoanisole sulphate
(1,3-Benzenediamine, 4-methoxy-, sulfate (1:1))</t>
  </si>
  <si>
    <t>N,N-Diethanolamine
(Ethanol, 2,2'-iminobis-)</t>
  </si>
  <si>
    <t xml:space="preserve">N,N-Diethylamine
(Ethanamine, N-ethyl-) </t>
  </si>
  <si>
    <t>N,N-Di-i-propylamine
(2-Propanamine, N-(1-methylethyl)-)</t>
  </si>
  <si>
    <t>N,N-Dimethylamine
(Methanamine, N-methyl- )</t>
  </si>
  <si>
    <t>N,N-Di-n-propylamine
(1-Propanamine, N-propyl- )</t>
  </si>
  <si>
    <t>N,N-Di-n-butylamine
(1-Butanamine, N-butyl- )</t>
  </si>
  <si>
    <t>N,N-Ethylphenylamine
(Benzenamine, N-ethyl- )</t>
  </si>
  <si>
    <t>N,N-Methylethylamine
(Ethanamine, N-methyl- )</t>
  </si>
  <si>
    <t>N-Methyl-N-phenylamine
(Benzenamine, N-methyl- )</t>
  </si>
  <si>
    <t>Morpholine</t>
  </si>
  <si>
    <t>Piperidine</t>
  </si>
  <si>
    <t>Pyrrolidine</t>
  </si>
  <si>
    <t>FA/LR</t>
  </si>
  <si>
    <t>Surface treatment of vulcanized rubber to increase adhesion, and in the manufacture of flame-retardant fabrics (ATSDR 1989).</t>
  </si>
  <si>
    <t>Above background radiation</t>
  </si>
  <si>
    <t>Reporting threshold
(0.1% unless otherwise stated)</t>
  </si>
  <si>
    <t>0.1% by weight of Tin</t>
  </si>
  <si>
    <t>0.1% by weight of tin</t>
  </si>
  <si>
    <t xml:space="preserve">Any intentionally added content of formaldehyde must be reported. 
Formaldehyde in any material, which may be emitted under reasonable and forseeable conditions, must be qualitatively indicated. 
Impurities of formaldehyde above 0.1 % has to be declared. </t>
  </si>
  <si>
    <t>Salts from 2,2'-Dichloro-4,4'-methylendianiline</t>
  </si>
  <si>
    <t>Asbestos fibers, all members</t>
  </si>
  <si>
    <t>Potential to form Asbetos fibers (see entry Asbestos fibers)</t>
  </si>
  <si>
    <t>4-Nonylphenol</t>
  </si>
  <si>
    <t>84852-15-3</t>
  </si>
  <si>
    <t>104-40-5</t>
  </si>
  <si>
    <t>Branched 4-nonylphenol</t>
  </si>
  <si>
    <t>0.1% for physical solid state parts</t>
  </si>
  <si>
    <t>1% in fuels</t>
  </si>
  <si>
    <t xml:space="preserve">There has been some confusion in the user community over the use of the "declarable" classification.  </t>
  </si>
  <si>
    <t>28553-12-0</t>
  </si>
  <si>
    <t>Important Notice, please read</t>
  </si>
  <si>
    <t xml:space="preserve">it was determined that no action or restriction on use was necessary to protect human health or </t>
  </si>
  <si>
    <t>the environment.</t>
  </si>
  <si>
    <t>Reason for Deletion</t>
  </si>
  <si>
    <t>GADSL #</t>
  </si>
  <si>
    <t>D/LR: reporting is required by a regulation;</t>
  </si>
  <si>
    <t>D/FI: information is being collected for a non-regulatory purpose.</t>
  </si>
  <si>
    <t xml:space="preserve">as is the case with several substances that were evaluated under the Canadian Chemical Challenge because </t>
  </si>
  <si>
    <t xml:space="preserve">When a substance is classified D three reason codes are possible: </t>
  </si>
  <si>
    <t>The GADSL document and the reference list use two main classifications to identify regulatory status,</t>
  </si>
  <si>
    <t>declarable (D) and prohibited (P).</t>
  </si>
  <si>
    <t>D/FA: it is being assessed by a regulatory agency for possible but not necessarily probable restriction or;</t>
  </si>
  <si>
    <t>Deleted on</t>
  </si>
  <si>
    <t>123-31-9</t>
  </si>
  <si>
    <t>1,4 Benzenediol (Hydroquinone)</t>
  </si>
  <si>
    <t xml:space="preserve">Canada SNAC http://www.gazette.gc.ca/rp-pr/p2/2011/2011-12-21/html/sor-dors293-eng.html </t>
  </si>
  <si>
    <t>Reg. (EC) No. 842/2006</t>
  </si>
  <si>
    <t>68412-48-6</t>
  </si>
  <si>
    <t>October 15, 2011 the Canadian government declared PREPOD as Toxic.  They are proposing to ban the use of this substance.</t>
  </si>
  <si>
    <t xml:space="preserve">additive in rubber parts, paint additive, plasticizer </t>
  </si>
  <si>
    <t>any intentionally addied content</t>
  </si>
  <si>
    <t xml:space="preserve">Canadian Prohibition of Certain Toxic Substances Regulations, 2012 amended to prohibit the use, manufacture, import, sale and offer for sale any SCCP effective January 1, 2013.  </t>
  </si>
  <si>
    <t>Paraffin waxes and Hydrocarbon waxes, chloro</t>
  </si>
  <si>
    <t>EC No. 842/2006</t>
  </si>
  <si>
    <t>Directive 98/70/EC</t>
  </si>
  <si>
    <r>
      <rPr>
        <b/>
        <u/>
        <sz val="10"/>
        <rFont val="Arial"/>
        <family val="2"/>
      </rPr>
      <t xml:space="preserve">Effective date (Legal requirements, regulations) </t>
    </r>
    <r>
      <rPr>
        <b/>
        <sz val="10"/>
        <rFont val="Arial"/>
        <family val="2"/>
      </rPr>
      <t xml:space="preserve">               Date                Action required</t>
    </r>
  </si>
  <si>
    <t>Dioctyltin compounds, all members</t>
  </si>
  <si>
    <t>Other Diorganotin compounds</t>
  </si>
  <si>
    <t>Silicic acid (H2SiO3), calcium salt (1:1), lead and manganese-doped</t>
  </si>
  <si>
    <t>Butan-2-yl nitrite</t>
  </si>
  <si>
    <t>Triorganotin compounds, all members</t>
  </si>
  <si>
    <t>Chloro-fluoro-carbons (CFC) 
and other Ozone depleting substances, all members</t>
  </si>
  <si>
    <t>Last revised</t>
  </si>
  <si>
    <t>9,10-Anthracenedione, 1-[(5,7-dichloro-1,9-dihydro-2-methyl-9-oxopyrazolo[5,1-b]quinazolin-3-yl)azo]- (Pigment Red 251)</t>
  </si>
  <si>
    <t>Vehicle related refrigerants D/FA</t>
  </si>
  <si>
    <t>2-Naphthalenol, 1-[(4-methyl-2-nitrophenyl)azo]- (Pigment Red 3)</t>
  </si>
  <si>
    <t>4-Nitrobiphenyl and its salts, all members</t>
  </si>
  <si>
    <t>FI/FA/LR</t>
  </si>
  <si>
    <t>Classification</t>
  </si>
  <si>
    <t>Reg. (EC) No 1907/2006 (REACH Candidate List)</t>
  </si>
  <si>
    <t>Reg. (EC) No 1272/2008 Reg. (EC) No 1907/2006 (REACH Candidate List)</t>
  </si>
  <si>
    <t>Reg. (EC) No 1272/2008 Reg. (EC) No 1907/2006 (REACH Annex XIV)</t>
  </si>
  <si>
    <t>Reg. (EC) No 1907/2006 (REACH Annex XIV)</t>
  </si>
  <si>
    <t>selected, see list below</t>
  </si>
  <si>
    <t>Reg. (EC) No 1907/2006 (REACH)</t>
  </si>
  <si>
    <t>Reg. (EC) No 1907/2006, (REACH Candidate List), and Dir. 2009/425/EC, Reg. (EC) No 1272/2008: CLP. 
- Except fibers with length weighted geometric mean diameter less two standard errors &gt; 6 micron  (i.e. Continuous Filament Fibers) and with &lt; 10 days half life in short time inhalation test or &lt; 40 days half life in IT instillation test</t>
  </si>
  <si>
    <t>Reg. (EC) No 790/2009         Reg. (EC) No 1907/2006                     (REACH Candidate List)</t>
  </si>
  <si>
    <t xml:space="preserve">selected, see list below </t>
  </si>
  <si>
    <t>Prohibition of Certain Toxic Substances Regulations, 2005 (SOR/SOR/2005-41.  Published in Canada Gazette Part II, 2006-11-29 Vol. 140, No. 24          Reg. (EC) No 1907/2006                     (REACH Candidate List)</t>
  </si>
  <si>
    <t>Reg. (EC) No 1907/2006                     (REACH Candidate List)</t>
  </si>
  <si>
    <t>12179-04-3</t>
  </si>
  <si>
    <t>EU No 1272/2008 (CLP): Classification:Suspected of causing cancer, Carc. 2; H351; Harmful if swallowed, Acute Tox. 4*; H302          Reg. (EC) No 1907/2006                     (REACH Candidate List)</t>
  </si>
  <si>
    <t>Benzenamine, N-phenyl-, reaction products with styrene and 2,4,4-trimethylpentene (BNST)</t>
  </si>
  <si>
    <t xml:space="preserve">click on the "2" button at the top of the left margin to display the list, thank you. </t>
  </si>
  <si>
    <t>Reg. (EC) No 1272/2008
Reg. (EC) No 552/2009                                                                           Reg. (EC) No 1907/2006 (REACH)</t>
  </si>
  <si>
    <t>Reg. (EC) No 1272/2008                                                                         Reg. (EC) No 1907/2006 (REACH)</t>
  </si>
  <si>
    <t>21041-95-2</t>
  </si>
  <si>
    <t>21041-93-0</t>
  </si>
  <si>
    <t>Dihexyl phthalate</t>
  </si>
  <si>
    <t>Trixylyl phosphate</t>
  </si>
  <si>
    <t>25155-23-1</t>
  </si>
  <si>
    <t>flame retardant in polymer systems, phosphatizing  agent, oil additive</t>
  </si>
  <si>
    <t>22205-30-7</t>
  </si>
  <si>
    <t>Mercury, bromo[1-(methoxyphenylmethyl)-2-oxo-2-[(1,7,7-trimethylbicyclo[2.2.1]hept-2-yl)oxy]ethyl]-</t>
  </si>
  <si>
    <t>5326-00-1</t>
  </si>
  <si>
    <t>Dibutyltin diisothiocyanate</t>
  </si>
  <si>
    <t>15719-34-3</t>
  </si>
  <si>
    <t>Dibutyltin bis(C8 to C18 unsatd. fatty acyloxy) derivs.</t>
  </si>
  <si>
    <t>85508-00-5</t>
  </si>
  <si>
    <t>84-75-3</t>
  </si>
  <si>
    <t>138257-18-8</t>
  </si>
  <si>
    <t>Chromium (VI) trioxide; Trioxochromium</t>
  </si>
  <si>
    <t>Bis(tributyltin) oxide; 1,1,1,3,3,3-Hexabutyldistannoxane; Tributyltin oxide (TBTO)</t>
  </si>
  <si>
    <t>Diarsenic pentaoxide; Arsenic pentoxide; Arsenic oxide</t>
  </si>
  <si>
    <t>Boric acid</t>
  </si>
  <si>
    <t>Triclosan; 2,4,4-Trichloro-2-hydroxy diphenyl ether; 5-Chloro-2-(2,4-dichlorophenoxy)phenol</t>
  </si>
  <si>
    <t>Benzothiazole-2-thiol; 2-Mercaptobenzothiazole</t>
  </si>
  <si>
    <t>Glutaral; Glutaraldehyde; Pentane-1,5-dial; Pentanedial</t>
  </si>
  <si>
    <t>Thiram; Tetramethylthiuram disulphide</t>
  </si>
  <si>
    <t>Ziram</t>
  </si>
  <si>
    <t>2-Chloroacetamide</t>
  </si>
  <si>
    <t>Cis-4-[3-(p-tert-butylphenyl)-2-methylpropyl]-2,6-dimethylmorpholine</t>
  </si>
  <si>
    <t>L-(+)-lactic acid</t>
  </si>
  <si>
    <t>Zinc oxide; C.I. 77947</t>
  </si>
  <si>
    <t>Zinc sulphide</t>
  </si>
  <si>
    <t>Sodium bromide</t>
  </si>
  <si>
    <t>Symclosene; 1,3,5-Trichloro-1,3,5-triazinane-2,4,6-trione</t>
  </si>
  <si>
    <t>Dicopper oxide</t>
  </si>
  <si>
    <t>Naphthenic acids, copper salts</t>
  </si>
  <si>
    <t>Sodium hydrogensulphite; Sodium bisulphite</t>
  </si>
  <si>
    <t>Disodium disulphite; Disodium disulfite</t>
  </si>
  <si>
    <t>Sodium sulphite</t>
  </si>
  <si>
    <t>Copper sulphate</t>
  </si>
  <si>
    <t>Lignin</t>
  </si>
  <si>
    <t>Potassium sulphite</t>
  </si>
  <si>
    <t>Hexaboron dizinc undecaoxide</t>
  </si>
  <si>
    <t>Dipotassium disulphite</t>
  </si>
  <si>
    <t>Tetrakis(hydroxymethyl)phosphonium sulphate(2:1)</t>
  </si>
  <si>
    <t>Quaternary ammonium compounds, dicoco alkyldimethyl, chlorides</t>
  </si>
  <si>
    <t>Quaternary ammonium compounds, bis(hydrogenated tallow alkyl)dimethyl, chlorides</t>
  </si>
  <si>
    <t>Quaternary ammonium compounds, benzyl-C12-16-alkyldimethyl, chlorides; Alkyl (C12-16) dimethylbenzyl ammonium chloride; C12-16-ADBAC</t>
  </si>
  <si>
    <t>3(2H)-Isothiazolone, 5-chloro-2-methyl-, mixt. with 2-methyl-3(2H)-isothiazolone</t>
  </si>
  <si>
    <t>Tributyltin naphthenate; Stannane, tributyl-, mono(naphthenoyloxy) derivs.</t>
  </si>
  <si>
    <t>Chlorothalonil; Tetrachloroisophthalonitrile</t>
  </si>
  <si>
    <t>Captan; 1,2,3,6-tetrahydro-N-(trichloromethylthio)phthalimide</t>
  </si>
  <si>
    <t>Deltamethrin; (S)-a-cyano-3-phenoxybenzyl (1R, 3R)-3-(2,2-dibromovinyl)-2,2-dimethylcyclopropanecarboxylate</t>
  </si>
  <si>
    <t>Nabam; Disodium ethylenebis(N,N'-dithiocarbamate)</t>
  </si>
  <si>
    <t>Aluminium phosphide; Aluminium phosphide releasing phosphine (under BPR)</t>
  </si>
  <si>
    <t>Magnesium phosphide; Trimagnesium diphosphide</t>
  </si>
  <si>
    <t>Fenitrothion; O,O-dimethyl O-4-nitro-m-tolyl phosphorothioate</t>
  </si>
  <si>
    <t>Dichlorophene; dichlorophen</t>
  </si>
  <si>
    <t>5-Chloro-2-(4-chlorophenoxy)-phenol (DCPP)</t>
  </si>
  <si>
    <t>Cyfluthrin; beta-cyfluthrin; a-cyano-4-fluoro-3-phenoxybenzyl-3-(2,2-dichlorovinyl)-2,2-dimethylcyclopropanecarboxylate</t>
  </si>
  <si>
    <t>Chlorfenapyr; 4-Bromo-2-(4-chlorophenyl)-1-ethoxymethyl-5-trifluoromethylpyrrole-3-carbonitrile</t>
  </si>
  <si>
    <t>Fipronil; 5-Amino-1-[2,6-dichloro-4-(trifluoromethyl)phenyl]-4-[(trifluoromethyl)sulfinyl]-1H-pyrazole-3-carbonitrile</t>
  </si>
  <si>
    <t>Esfenvalerate; (S)-a-cyano-3-phenoxybenzyl-(S)-2-(4-chlorophenyl)-3-methylbutyrate</t>
  </si>
  <si>
    <t>C8-18alkylbis(2-hydroxyethyl)ammonium bis(2-ethylhexyl)phosphate</t>
  </si>
  <si>
    <t>Didecyldimethylammonium chloride (DDAC)</t>
  </si>
  <si>
    <t>Quaternary ammonium compounds, benzyl-C8-18-alkyldimethyl, chlorides</t>
  </si>
  <si>
    <t>DOWICIL* 150 PRESERVATIVE; DOWICIL* 200 PRESERVATIVE</t>
  </si>
  <si>
    <t>Dazomet; Tetrahydro-3,5-dimethyl-1,3,5-thiadiazine-2-thione</t>
  </si>
  <si>
    <t>Imazalil; 1-[2-(allyloxy)-2-(2,4-dichlorophenyl)ethyl]-1H-imidazole</t>
  </si>
  <si>
    <t>1,2-benzisothiazol-3(2H)-one; 1,2-benzisothiazolin-3-one</t>
  </si>
  <si>
    <t>TCMTB; (benzothiazol-2-ylthio)methyl thiocyanate</t>
  </si>
  <si>
    <t>Thiamethoxam</t>
  </si>
  <si>
    <t>Tosylchloramide sodium</t>
  </si>
  <si>
    <t>Chlorotoluron; 3-(3-chloro-p-tolyl)-1,1-dimethylurea</t>
  </si>
  <si>
    <t>2-methyl-4-thiazoline-3-ketone; 2-methyl-2H-isothiazol-3-one; MIT; Methylisothiazolinone</t>
  </si>
  <si>
    <t>Fluometuron</t>
  </si>
  <si>
    <t>Metam potassium; Potassium methyldithiocarbamate</t>
  </si>
  <si>
    <t>Prometryn</t>
  </si>
  <si>
    <t>Hexa-2,4-dienoic acid; Sorbic acid</t>
  </si>
  <si>
    <t>1,3-bis(hydroxymethyl)urea</t>
  </si>
  <si>
    <t>Hydroxyl-2-pyridone</t>
  </si>
  <si>
    <t>4,5-dichloro-3H-1,2-dithiol-3-one</t>
  </si>
  <si>
    <t>2,4-dichlorobenzyl alcohol</t>
  </si>
  <si>
    <t>N-(3-aminopropyl)-N-dodecylpropane-1,3-diamine</t>
  </si>
  <si>
    <t>2-bromo-1-(4-hydroxyphenyl)ethan-1-one</t>
  </si>
  <si>
    <t>Bis(trichloromethyl) sulphone</t>
  </si>
  <si>
    <t>Sodium 2,4,6-trichlorophenolate</t>
  </si>
  <si>
    <t>Tetrahydro-1,3,4,6-tetrakis(hydroxymethyl)imidazo[4,5-d]imidazole-2,5(1H,3H)-dione</t>
  </si>
  <si>
    <t>Calcium dihexa-2,4-dienoate</t>
  </si>
  <si>
    <t>Sodium hydrogen 2,2-methylenebis[4-chlorophenolate]</t>
  </si>
  <si>
    <t>Oxine-copper</t>
  </si>
  <si>
    <t>Ammonium bromide</t>
  </si>
  <si>
    <t>Dodecylguanidine monohydrochloride</t>
  </si>
  <si>
    <t>Benzoxonium chloride</t>
  </si>
  <si>
    <t>Potassium (E,E)-hexa-2,4-dienoate</t>
  </si>
  <si>
    <t>Bromochloro-5,5-dimethylimidazolidine-2,4-dione</t>
  </si>
  <si>
    <t>2-Bromo-2-(bromomethyl)pentanedinitrile</t>
  </si>
  <si>
    <t>Quaternary ammonium compounds, benzyl-C12-18-alkyldimethyl, chlorides</t>
  </si>
  <si>
    <t>Quaternary ammonium compounds, di-C8-10-alkyldimethyl, chlorides</t>
  </si>
  <si>
    <t>1,3-didecyl-2-methyl-1H-imidazolium chloride</t>
  </si>
  <si>
    <t>1-[1,3-bis(hydroxymethyl)-2,5-dioxoimidazolidin-4-yl]-1,3-bis(hydroxymethyl)urea; Diazolidinylurea</t>
  </si>
  <si>
    <t>Tributyltetradecylphosphonium chloride</t>
  </si>
  <si>
    <t>Margosa ext.</t>
  </si>
  <si>
    <t>Quaternary ammonium compounds, benzyl-C12-14-alkyldimethyl, chlorides</t>
  </si>
  <si>
    <t>Quaternary ammonium compounds, C12-14-alkyl[(ethylphenyl)methyl]dimethyl, chlorides</t>
  </si>
  <si>
    <t>Quaternary ammonium compounds, [2-[[2-[(2-carboxyethyl)(2-hydroxyethyl)amino]ethyl]amino]-2-oxoethyl]coco alkyldimethyl, hydroxides, inner salts</t>
  </si>
  <si>
    <t>Guazatine triacetate</t>
  </si>
  <si>
    <t>Aluminium sodium silicate-silver complex; Silver zeolite</t>
  </si>
  <si>
    <t>Amines, n-C10-16-alkyltrimethylenedi-, reaction products with chloroacetic acid</t>
  </si>
  <si>
    <t>Copolymer of 2-propenal and propane-1,2-diol</t>
  </si>
  <si>
    <t>N-Didecyl-N-dipolyethoxyammonium borate; Didecylpolyoxethylammonium borate</t>
  </si>
  <si>
    <t>Homopolymer of 2-tert-butylaminoethyl methacrylate (EINECS 223-228-4)</t>
  </si>
  <si>
    <t>Quaternary ammonium iodides</t>
  </si>
  <si>
    <t>N,N,N',N'-Tetramethylethylenediaminebis(2-chloroethyl)ether copolymer</t>
  </si>
  <si>
    <t>Cu-HDO; Bis(N-cyclohexyl- diazenium-dioxy)-copper); Bis[1-cyclohexyl-1,2-di(hydroxy-.kappa.O)diazeniumato(2-)]-copper</t>
  </si>
  <si>
    <t>Oligo(2-(2-ethoxy)ethoxyethylguanidinium chloride)</t>
  </si>
  <si>
    <t>Poly(hexamethylendiamine guanidinium chloride)</t>
  </si>
  <si>
    <t>Cyclohexylhydroxydiazene 1-oxide, potassium salt</t>
  </si>
  <si>
    <t>(+/-)-1-(.beta.-allyloxy-2,4-dichlorophenylethyl)imidazole; Technical grade imazalil</t>
  </si>
  <si>
    <t>Didecylmethylpoly(oxyethyl)ammonium propionate; Poly(oxy-1,2-ethanediyl), .alpha.-[2-(didecylmethylammonio)ethyl]- .omega.-hydroxy-, propanoate (salt)</t>
  </si>
  <si>
    <t>Cetylpyridinium chloride</t>
  </si>
  <si>
    <t>Bis(2-sulfidopyridin-1-olato)copper; bis(1-hydroxy-1H-pyridine-2-thionato-O,S)copper</t>
  </si>
  <si>
    <t>Quaternary ammonium compounds, benzyl-C8-18-alkyldimethyl, bromides</t>
  </si>
  <si>
    <t>Methenamine 3-chloroallylochloride</t>
  </si>
  <si>
    <t>Sodium hydroxymethylamino acetate</t>
  </si>
  <si>
    <t>Benzalkonium chloride; Quaternary ammonium compounds, alkylbenzyldimethyl, chlorides</t>
  </si>
  <si>
    <t>Quaternary ammonium compounds, benzylcoco alkyldimethyl, chlorides</t>
  </si>
  <si>
    <t>Cetalkonium chloride</t>
  </si>
  <si>
    <t>Benzyldimethyl(octadecyl)ammonium chloride</t>
  </si>
  <si>
    <t>Benzododecinium chloride</t>
  </si>
  <si>
    <t>Miristalkonium chloride</t>
  </si>
  <si>
    <t>Didecyldimethylammonium bromide</t>
  </si>
  <si>
    <t>Tolnaftate</t>
  </si>
  <si>
    <t>2,2'-dithiobis[N-methylbenzamide]</t>
  </si>
  <si>
    <t>Dipyrithione</t>
  </si>
  <si>
    <t>Dimethyldioctylammonium chloride</t>
  </si>
  <si>
    <t>N,N'-methylenebismorpholine (MBM)</t>
  </si>
  <si>
    <t>Benzyldodecyldimethylammonium bromide</t>
  </si>
  <si>
    <t>.alpha.,.alpha.',.alpha.'-trimethyl-1,3,5-triazine-1,3,5(2H,4H,6H)-triethanol</t>
  </si>
  <si>
    <t>Cybutryne; N'-tert-butyl-N-cyclopropyl-6-(methylthio)-1,3,5-triazine-2,4-diamine</t>
  </si>
  <si>
    <t>Decyldimethyloctylammonium chloride</t>
  </si>
  <si>
    <t>Benzyldimethyloleylammonium chloride</t>
  </si>
  <si>
    <t>Quaternary ammonium compounds, di-C6-12-alkyldimethyl, chlorides</t>
  </si>
  <si>
    <t>Quaternary ammonium compounds, benzyl-C8-16-alkyldimethyl, chlorides</t>
  </si>
  <si>
    <t>Quaternary ammonium compounds, benzyl-C10-16-alkyldimethyl, chlorides</t>
  </si>
  <si>
    <t>Quaternary ammonium compounds, di-C8-18-alkyldimethyl, chlorides</t>
  </si>
  <si>
    <t>Polyvinylpyrrolidone iodine</t>
  </si>
  <si>
    <t>Disodium octaborate tetrahydrate; Boron sodium oxide (B8Na2O13), tetrahydrate</t>
  </si>
  <si>
    <t>Diboron trioxide</t>
  </si>
  <si>
    <t>2-Phenylphenol; Biphenyl-2-ol; 2-Hydroxybiphenyl</t>
  </si>
  <si>
    <t>Creosote</t>
  </si>
  <si>
    <t>Copper oxide; Copper (II) oxide</t>
  </si>
  <si>
    <t>Sodium dimethyldithiocarbamate</t>
  </si>
  <si>
    <t>Metam-sodium; Metam; Sodium ethyldithiocarbamate</t>
  </si>
  <si>
    <t>Diuron; 3-(3,4-dichlorophenyl)-1,1-dimethylurea (DCMU)</t>
  </si>
  <si>
    <t>Pyridine-2-thiol 1-oxide, sodium salt</t>
  </si>
  <si>
    <t>Silver (Ag)</t>
  </si>
  <si>
    <t>Silver nitrate</t>
  </si>
  <si>
    <t>Silver chloride</t>
  </si>
  <si>
    <t>Carbendazim</t>
  </si>
  <si>
    <t>Copper carbonate hydroxide; Basic Copper carbonate; Copper (II) carbonate--copper (II) hydroxide (1:1)</t>
  </si>
  <si>
    <t>Pyrithione zinc; (T-4)-Bis[2-(thioxo-kappaS)-pyridin-1(2H)-olato-kappaO]zinc(II)</t>
  </si>
  <si>
    <t>Copper dihydroxide; Copper (II) hydroxide; Copper hydroxide</t>
  </si>
  <si>
    <t>2-n-butyl-benzo[d]isothiazol-3-one</t>
  </si>
  <si>
    <t>Permethrin; m-phenoxybenzyl 3-(2,2-dichlorovinyl)-2,2-dimethylcyclopropanecarboxylate</t>
  </si>
  <si>
    <t>Fenoxycarb; Ethyl [2-(4-phenoxyphenoxy)ethyl]carbamate</t>
  </si>
  <si>
    <t>Tebuconazole; 1-(4-chlorophenyl)-4,4-dimethyl-3-(1,2,4-triazol-1-ylmethyl)pentan-3-ol</t>
  </si>
  <si>
    <t>Chlorocresol; 4-chloro-m-cresol; 4-chloro-3-methylphenol</t>
  </si>
  <si>
    <t>Sodium 2-biphenylate; 2-phenylphenol, sodium salt</t>
  </si>
  <si>
    <t>Triadimefon; 1-(4-chlorophenoxy)-3,3-dimethyl-1-(1,2,4-triazol-1-yl)butanone</t>
  </si>
  <si>
    <t>Folpet; N-(trichloromethylthio)phthalimide</t>
  </si>
  <si>
    <t>Thiabendazole; Thiabendazol; 2-(Thiazole-4-yl)benzimidazole</t>
  </si>
  <si>
    <t>Octhilinone; 2-octyl-2H-isothiazol-3-one</t>
  </si>
  <si>
    <t>Tolylfluanid; dichloro-N-[(dimethylamino)sulphonyl]fluoro-N-(p-tolyl)methanesulphenamide</t>
  </si>
  <si>
    <t>Propiconazole; ()-1-[2-(2,4-dichlorophenyl)-4-propyl-1,3-dioxolan-2-ylmethyl]-1H-1,2,4-triazole</t>
  </si>
  <si>
    <t>Clothianidin; IFMB</t>
  </si>
  <si>
    <t>Dichlofluanid; N-[(Dichlorofluoromethyl)thio]-N',N'-dimethyl-N-phenylsulfamide</t>
  </si>
  <si>
    <t>Cyproconazole; (2RS,3RS; 2RS,3SR)-2-(4-chlorophenyl)-3-cyclopropyl-1-(1H-1,2,4-triazol-1-yl)butan-2-ol</t>
  </si>
  <si>
    <t>Silver sodium zirconium hydrogenphosphate</t>
  </si>
  <si>
    <t>Bifenthrin</t>
  </si>
  <si>
    <t>Etofenprox; Ethofenprox; 3-Phenoxybenzyl-2-(4-ethoxyphenyl)-2-methylpropylether</t>
  </si>
  <si>
    <t>Flufenoxuron; 1-[4-(2-Chloro-alpha,alpha,alpha-trifluoro-para-tolyloxy)-2-fluorophenyl]-3-(2,6-difluorobenzoyl)urea</t>
  </si>
  <si>
    <t>Terbutryn</t>
  </si>
  <si>
    <t>Thiacloprid</t>
  </si>
  <si>
    <t>Potassium dimethyldithiocarbamate</t>
  </si>
  <si>
    <t>Sodium p-chloro-m-cresolate</t>
  </si>
  <si>
    <t>P-[(diiodomethyl)sulphonyl]toluene</t>
  </si>
  <si>
    <t>Dimethyloctadecyl[3-(trimethoxysilyl)propyl]ammonium chloride</t>
  </si>
  <si>
    <t>3-Iodo-2-propynyl butylcarbamate; 3-Iodo-2-propynylbutylcarbamate (IPBC)</t>
  </si>
  <si>
    <t>4,5-Dichloro-2-octyl-2H-isothiazol-3-one; 4,5-Dichloro-2-octylisothiazol-3(2H)-one (DCOIT)</t>
  </si>
  <si>
    <t>Silver zinc zeolite; Aluminium sodium silicate-silver zinc complex</t>
  </si>
  <si>
    <t>Potassium 2-biphenylate</t>
  </si>
  <si>
    <t>Dimethyltetradecyl[3-(trimethoxysilyl)-propyl]ammonium chloride</t>
  </si>
  <si>
    <t>Quaternary ammonium compounds, coco alkyltrimethyl, chlorides</t>
  </si>
  <si>
    <t>Poly(hexamethylenebiguanide)</t>
  </si>
  <si>
    <t>Silver zeolite A</t>
  </si>
  <si>
    <t>DDACarbonate; LZ 34000; Reaction mass of N,N-didecyl-N,N-dimethyl-ammonium carbonate and N,N-didecyl-N,N-dimethyl-ammonium bicarbonate</t>
  </si>
  <si>
    <t>3380-34-5</t>
  </si>
  <si>
    <t>149-30-4</t>
  </si>
  <si>
    <t>111-30-8</t>
  </si>
  <si>
    <t>137-30-4</t>
  </si>
  <si>
    <t>79-07-2</t>
  </si>
  <si>
    <t>67564-91-4</t>
  </si>
  <si>
    <t>79-33-4</t>
  </si>
  <si>
    <t>1314-13-2</t>
  </si>
  <si>
    <t>1314-98-3</t>
  </si>
  <si>
    <t>7647-15-6</t>
  </si>
  <si>
    <t>87-90-1</t>
  </si>
  <si>
    <t>1317-39-1</t>
  </si>
  <si>
    <t>1338-02-9</t>
  </si>
  <si>
    <t>7631-90-5</t>
  </si>
  <si>
    <t>7681-57-4</t>
  </si>
  <si>
    <t>7757-83-7</t>
  </si>
  <si>
    <t>7758-98-7</t>
  </si>
  <si>
    <t>9005-53-2</t>
  </si>
  <si>
    <t>10117-38-1</t>
  </si>
  <si>
    <t>12767-90-7</t>
  </si>
  <si>
    <t>16731-55-8</t>
  </si>
  <si>
    <t>55566-30-8</t>
  </si>
  <si>
    <t>61789-77-3</t>
  </si>
  <si>
    <t>61789-80-8</t>
  </si>
  <si>
    <t>68424-85-1</t>
  </si>
  <si>
    <t>1897-45-6</t>
  </si>
  <si>
    <t>133-06-2</t>
  </si>
  <si>
    <t>52918-63-5</t>
  </si>
  <si>
    <t>142-59-6</t>
  </si>
  <si>
    <t>20859-73-8</t>
  </si>
  <si>
    <t>12057-74-8</t>
  </si>
  <si>
    <t>122-14-5</t>
  </si>
  <si>
    <t>97-23-4</t>
  </si>
  <si>
    <t>3380-30-1</t>
  </si>
  <si>
    <t>68359-37-5</t>
  </si>
  <si>
    <t>122453-73-0</t>
  </si>
  <si>
    <t>120068-37-3</t>
  </si>
  <si>
    <t>66230-04-4</t>
  </si>
  <si>
    <t>68132-19-4</t>
  </si>
  <si>
    <t>7173-51-5</t>
  </si>
  <si>
    <t>63449-41-2</t>
  </si>
  <si>
    <t>51229-78-8</t>
  </si>
  <si>
    <t>533-74-4</t>
  </si>
  <si>
    <t>35554-44-0</t>
  </si>
  <si>
    <t>21564-17-0</t>
  </si>
  <si>
    <t>163269-30-5</t>
  </si>
  <si>
    <t>153719-23-4</t>
  </si>
  <si>
    <t>127-65-1</t>
  </si>
  <si>
    <t>15545-48-9</t>
  </si>
  <si>
    <t>2164-17-2</t>
  </si>
  <si>
    <t>137-41-7</t>
  </si>
  <si>
    <t>7287-19-6</t>
  </si>
  <si>
    <t>110-44-1</t>
  </si>
  <si>
    <t>140-95-4</t>
  </si>
  <si>
    <t>822-89-9</t>
  </si>
  <si>
    <t>1192-52-5</t>
  </si>
  <si>
    <t>1777-82-8</t>
  </si>
  <si>
    <t>2372-82-9</t>
  </si>
  <si>
    <t>2491-38-5</t>
  </si>
  <si>
    <t>3064-70-8</t>
  </si>
  <si>
    <t>3784-03-0</t>
  </si>
  <si>
    <t>5395-50-6</t>
  </si>
  <si>
    <t>7492-55-9</t>
  </si>
  <si>
    <t>10187-52-7</t>
  </si>
  <si>
    <t>10380-28-6</t>
  </si>
  <si>
    <t>12124-97-9</t>
  </si>
  <si>
    <t>13590-97-1</t>
  </si>
  <si>
    <t>19379-90-9</t>
  </si>
  <si>
    <t>24634-61-5</t>
  </si>
  <si>
    <t>32718-18-6</t>
  </si>
  <si>
    <t>35691-65-7</t>
  </si>
  <si>
    <t>68391-01-5</t>
  </si>
  <si>
    <t>68424-95-3</t>
  </si>
  <si>
    <t>70862-65-6</t>
  </si>
  <si>
    <t>78491-02-8</t>
  </si>
  <si>
    <t>81741-28-8</t>
  </si>
  <si>
    <t>84696-25-3</t>
  </si>
  <si>
    <t>85409-22-9</t>
  </si>
  <si>
    <t>85409-23-0</t>
  </si>
  <si>
    <t>100085-64-1</t>
  </si>
  <si>
    <t>115044-19-4</t>
  </si>
  <si>
    <t>130328-18-6</t>
  </si>
  <si>
    <t>139734-65-9</t>
  </si>
  <si>
    <t>191546-07-3</t>
  </si>
  <si>
    <t>214710-34-6</t>
  </si>
  <si>
    <t>26716-20-1</t>
  </si>
  <si>
    <t>308074-50-2</t>
  </si>
  <si>
    <t>31075-24-8</t>
  </si>
  <si>
    <t>312600-89-8</t>
  </si>
  <si>
    <t>374572-91-5</t>
  </si>
  <si>
    <t>57028-96-3</t>
  </si>
  <si>
    <t>66603-10-9</t>
  </si>
  <si>
    <t>73790-28-0</t>
  </si>
  <si>
    <t>94667-33-1</t>
  </si>
  <si>
    <t>123-03-5</t>
  </si>
  <si>
    <t>14915-37-8</t>
  </si>
  <si>
    <t>91080-29-4</t>
  </si>
  <si>
    <t>4080-31-3</t>
  </si>
  <si>
    <t>70161-44-3</t>
  </si>
  <si>
    <t>8001-54-5</t>
  </si>
  <si>
    <t>61789-71-7</t>
  </si>
  <si>
    <t>122-18-9</t>
  </si>
  <si>
    <t>122-19-0</t>
  </si>
  <si>
    <t>139-07-1</t>
  </si>
  <si>
    <t>139-08-2</t>
  </si>
  <si>
    <t>2390-68-3</t>
  </si>
  <si>
    <t>2398-96-1</t>
  </si>
  <si>
    <t>2527-58-4</t>
  </si>
  <si>
    <t>3696-28-4</t>
  </si>
  <si>
    <t>5538-94-3</t>
  </si>
  <si>
    <t>5625-90-1</t>
  </si>
  <si>
    <t>7281-04-1</t>
  </si>
  <si>
    <t>25254-50-6</t>
  </si>
  <si>
    <t>28159-98-0</t>
  </si>
  <si>
    <t>32426-11-2</t>
  </si>
  <si>
    <t>37139-99-4</t>
  </si>
  <si>
    <t>68391-06-0</t>
  </si>
  <si>
    <t>68424-84-0</t>
  </si>
  <si>
    <t>68989-00-4</t>
  </si>
  <si>
    <t>73398-64-8</t>
  </si>
  <si>
    <t>25655-41-8</t>
  </si>
  <si>
    <t>12280-03-4</t>
  </si>
  <si>
    <t>1303-86-2</t>
  </si>
  <si>
    <t>90-43-7</t>
  </si>
  <si>
    <t>8001-58-9</t>
  </si>
  <si>
    <t>1317-38-0</t>
  </si>
  <si>
    <t>128-04-1</t>
  </si>
  <si>
    <t>137-42-8</t>
  </si>
  <si>
    <t>3811-73-2</t>
  </si>
  <si>
    <t>7440-22-4</t>
  </si>
  <si>
    <t>7761-88-8</t>
  </si>
  <si>
    <t>7783-90-6</t>
  </si>
  <si>
    <t>10605-21-7</t>
  </si>
  <si>
    <t>12069-69-1</t>
  </si>
  <si>
    <t>13463-41-7</t>
  </si>
  <si>
    <t>20427-59-2</t>
  </si>
  <si>
    <t>4299-07-4</t>
  </si>
  <si>
    <t>52645-53-1</t>
  </si>
  <si>
    <t>72490-01-8</t>
  </si>
  <si>
    <t>107534-96-3</t>
  </si>
  <si>
    <t>59-50-7</t>
  </si>
  <si>
    <t>132-27-4</t>
  </si>
  <si>
    <t>43121-43-3</t>
  </si>
  <si>
    <t>133-07-3</t>
  </si>
  <si>
    <t>148-79-8</t>
  </si>
  <si>
    <t>26530-20-1</t>
  </si>
  <si>
    <t>731-27-1</t>
  </si>
  <si>
    <t>60207-90-1</t>
  </si>
  <si>
    <t>210880-92-5</t>
  </si>
  <si>
    <t>1085-98-9</t>
  </si>
  <si>
    <t>94361-06-5</t>
  </si>
  <si>
    <t>155925-27-2</t>
  </si>
  <si>
    <t>82657-04-3</t>
  </si>
  <si>
    <t>80844-07-1</t>
  </si>
  <si>
    <t>101463-69-8</t>
  </si>
  <si>
    <t>886-50-0</t>
  </si>
  <si>
    <t>111988-49-9</t>
  </si>
  <si>
    <t>128-03-0</t>
  </si>
  <si>
    <t>15733-22-9</t>
  </si>
  <si>
    <t>20018-09-1</t>
  </si>
  <si>
    <t>27668-52-6</t>
  </si>
  <si>
    <t>55406-53-6</t>
  </si>
  <si>
    <t>64359-81-5</t>
  </si>
  <si>
    <t>130328-20-0</t>
  </si>
  <si>
    <t>13707-65-8</t>
  </si>
  <si>
    <t>41591-87-1</t>
  </si>
  <si>
    <t>61789-18-2</t>
  </si>
  <si>
    <t>91403-50-8</t>
  </si>
  <si>
    <t>894406-76-9</t>
  </si>
  <si>
    <t>Sodium dichromate anhydrous</t>
  </si>
  <si>
    <t>Disodium tetraborate, anhydrous</t>
  </si>
  <si>
    <t>Disodium tetraborate, pentahydrate</t>
  </si>
  <si>
    <t>Disodium tetraborate, decahydrate</t>
  </si>
  <si>
    <t>Boric acid crude natural)</t>
  </si>
  <si>
    <t>10043-35-3</t>
  </si>
  <si>
    <t>11113-50-1</t>
  </si>
  <si>
    <t>Alpha-cypermethrin</t>
  </si>
  <si>
    <t>67375-30-8</t>
  </si>
  <si>
    <t>52315-07-8</t>
  </si>
  <si>
    <t>Silver phosphate glass</t>
  </si>
  <si>
    <t>308069-39-8</t>
  </si>
  <si>
    <t>Silver-zinc-aluminium-boronphosphate glass; Glass oxide, silver- and zinc-containing</t>
  </si>
  <si>
    <t>398477-47-9</t>
  </si>
  <si>
    <t>Poly(hexamethylenebiguanide)hydrochloride</t>
  </si>
  <si>
    <t>32289-58-0</t>
  </si>
  <si>
    <t>Poly(hexamethylenebicyanoguanide-hexamethylenediamine) Hydrochloride</t>
  </si>
  <si>
    <t>27083-27-8</t>
  </si>
  <si>
    <t>Reg. (EC) No 1907/2006 (Annex XVII)</t>
  </si>
  <si>
    <t>Reg. (EC) No 1907/2006 (REACH Candidate List)
Reg. (EU) No 528/2012</t>
  </si>
  <si>
    <t>Reg. (EC) No 1907/2006 (REACH Annex XIV)
Reg. (EU) No 528/2012</t>
  </si>
  <si>
    <t>Reg. (EC) No 1907/2006                     (REACH Candidate List)
Reg. (EU) No 528/2012</t>
  </si>
  <si>
    <t xml:space="preserve">Reg. (EC) No 1272/2008         
 Reg. (EC) No 1907/2006                      (REACH Candidate List)
Reg. (EU) No 528/2012
</t>
  </si>
  <si>
    <t>Reg. (EU) No 528/2012</t>
  </si>
  <si>
    <t>Dir. 2003/2032/EC</t>
  </si>
  <si>
    <t>P: Forbidden use as biocide in product-type : 7
D: Allowed use as biocide in product-type : 8
P: Forbidden use as biocide in product-type : 9</t>
  </si>
  <si>
    <t>P: Forbidden use as biocide in product-type : 7
P: Forbidden use as biocide in product-type : 8
P: Forbidden use as biocide in product-type : 9</t>
  </si>
  <si>
    <t>D: Allowed use as biocide in product-type : 7
D: Allowed use as biocide in product-type : 8
D: Allowed use as biocide in product-type : 9</t>
  </si>
  <si>
    <t xml:space="preserve">Reg. (EU) No 528/2012 This list is derived from the following product-types believed to be relevant to the GADSL criteria:  product-type 7: Film preservatives; product-type 8: Wood preservatives and product-type 9: Fibre, leather, rubber and polymerised materials preservatives.  These requirements apply only to intended use as a biocide.
</t>
  </si>
  <si>
    <t>Authorisation as biocide needed for product-type 7
P: Forbidden use as biocide in product-type : 8
Authorisation as biocide needed for product-type 9</t>
  </si>
  <si>
    <t>P: Forbidden use as biocide in product-type : 7
Authorisation as biocide needed for product-type 8
P: Forbidden use as biocide in product-type : 9</t>
  </si>
  <si>
    <t>P: Forbidden use as biocide in product-type : 7
Authorisation as biocide needed for product-type 8
D: Allowed use as biocide in product-type : 9</t>
  </si>
  <si>
    <t>Authorisation as biocide needed for product-type 7
Authorisation as biocide needed for product-type 8
P: Forbidden use as biocide in product-type : 9</t>
  </si>
  <si>
    <t>Authorisation as biocide needed for product-type 7
P: Forbidden use as biocide in product-type : 8
P: Forbidden use as biocide in product-type : 9</t>
  </si>
  <si>
    <t>Authorisation as biocide needed for product-type 7
D: Allowed use as biocide in product-type : 8
P: Forbidden use as biocide in product-type : 9</t>
  </si>
  <si>
    <t>P: Forbidden use as biocide in product-type : 7
Authorisation as biocide needed for product-type 8
Authorisation as biocide needed for product-type 9</t>
  </si>
  <si>
    <t>Authorisation as biocide needed for product-type 7
D: Allowed use as biocide in product-type : 8
Authorisation as biocide needed for product-type 9</t>
  </si>
  <si>
    <t>D: Allowed use as biocide in product-type : 7
Authorisation as biocide needed for product-type 8
D: Allowed use as biocide in product-type : 9</t>
  </si>
  <si>
    <t>Authorisation as biocide needed for product-type 7
Authorisation as biocide needed for product-type 8
D: Allowed use as biocide in product-type : 9</t>
  </si>
  <si>
    <t>D: Allowed use as biocide in product-type : 7
Authorisation as biocide needed for product-type 8
Authorisation as biocide needed for product-type 9</t>
  </si>
  <si>
    <t>D: Allowed use as Biocide in Product-Type : 7
Authorisation as biocide needed for product-type 8
D: Allowed use as Biocide in Product-Type : 9</t>
  </si>
  <si>
    <t>D: Allowed use as biocide in product-type : 7
D: Allowed use as biocide in product-type : 8
Authorisation as biocide needed for product-type 9</t>
  </si>
  <si>
    <t>rel-(1R, 2S, 5R, 6S, 9R, 10S)-1,2,5,6,9,10-Hexabromocyclododecane</t>
    <phoneticPr fontId="2"/>
  </si>
  <si>
    <t>4736-49-6</t>
    <phoneticPr fontId="2"/>
  </si>
  <si>
    <t>rel-(1R, 2S, 5R, 6S, 9S, 10R)-1,2,5,6,9,10-Hexabromocyclododecane</t>
    <phoneticPr fontId="2"/>
  </si>
  <si>
    <t>65701-47-5</t>
    <phoneticPr fontId="2"/>
  </si>
  <si>
    <t>rel-(1R, 2R, 5S, 6R, 9R, 10S)-1,2,5,6,9,10-Hexabromocyclododecane</t>
    <phoneticPr fontId="2"/>
  </si>
  <si>
    <t>134237-50-6</t>
    <phoneticPr fontId="2"/>
  </si>
  <si>
    <t>rel-(1R, 2S, 5R, 6R, 9R, 10S)-1,2,5,6,9,10-Hexabromocyclododecane</t>
    <phoneticPr fontId="2"/>
  </si>
  <si>
    <t>134237-51-7</t>
    <phoneticPr fontId="2"/>
  </si>
  <si>
    <t>rel-(1R, 2R, 5R, 6S, 9S, 10R)-1,2,5,6,9,10-Hexabromocyclododecane</t>
    <phoneticPr fontId="2"/>
  </si>
  <si>
    <t>134237-52-8</t>
    <phoneticPr fontId="2"/>
  </si>
  <si>
    <t>(1R, 2R, 5R, 6S, 9S, 10S)-1,2,5,6,9,10-Hexabromocyclododecane</t>
    <phoneticPr fontId="2"/>
  </si>
  <si>
    <t>138257-17-7</t>
    <phoneticPr fontId="2"/>
  </si>
  <si>
    <t>(1R, 2R, 5R, 6S, 9R, 10S)-1,2,5,6,9,10-Hexabromocyclododecane</t>
    <phoneticPr fontId="2"/>
  </si>
  <si>
    <t>(1R, 2S, 5S, 6R, 9S, 10S)-1,2,5,6,9,10-Hexabromocyclododecane</t>
    <phoneticPr fontId="2"/>
  </si>
  <si>
    <t>138257-19-9</t>
    <phoneticPr fontId="2"/>
  </si>
  <si>
    <t>(1R, 2S, 5S, 6S, 9S, 10R)-1,2,5,6,9,10-Hexabromocyclododecane</t>
    <phoneticPr fontId="2"/>
  </si>
  <si>
    <t>169102-57-2</t>
    <phoneticPr fontId="2"/>
  </si>
  <si>
    <t>(1R, 2R, 5S, 6R, 9R, 10S)-1,2,5,6,9,10-Hexabromocyclododecane</t>
    <phoneticPr fontId="2"/>
  </si>
  <si>
    <t>678970-15-5</t>
    <phoneticPr fontId="2"/>
  </si>
  <si>
    <t>(1R, 2S, 5R, 6S, 9S, 10S)-1,2,5,6,9,10-Hexabromocyclododecane</t>
    <phoneticPr fontId="2"/>
  </si>
  <si>
    <t>678970-16-6</t>
    <phoneticPr fontId="2"/>
  </si>
  <si>
    <t>(1R, 2R, 5R, 6S, 9S, 10R)-1,2,5,6,9,10-Hexabromocyclododecane</t>
    <phoneticPr fontId="2"/>
  </si>
  <si>
    <t>678970-17-7</t>
    <phoneticPr fontId="2"/>
  </si>
  <si>
    <t>Bis(dodecylthio)dioctylstannane</t>
  </si>
  <si>
    <t>96-45-7</t>
  </si>
  <si>
    <t xml:space="preserve">2-(2H-benzotriazol-2-yl)-4,6-ditertpentylphenol (UV-328) </t>
  </si>
  <si>
    <t>25973-55-1</t>
  </si>
  <si>
    <t>Report any intentionally added content</t>
  </si>
  <si>
    <t>switch boards transformers and condensers, in wood and paper impregnation, as a softening agent</t>
  </si>
  <si>
    <t>Ethyelenethiourea/Imidazolidine-2-thione</t>
  </si>
  <si>
    <t>Vulcanization agent for rubber products</t>
  </si>
  <si>
    <t>(EU) No 276/2010, REACH Annex XVII</t>
  </si>
  <si>
    <t>(EU) No 276/2010 REACH Annex XVII: Use in fabrics or RTV-2 moulding kits  etc with direct, prolonged skin contact is prohibited</t>
  </si>
  <si>
    <t>C.I. Acid Black 29</t>
  </si>
  <si>
    <t>12217-14-0</t>
  </si>
  <si>
    <t>TRGS 614</t>
  </si>
  <si>
    <t>C.I. Acid Black 94, C.I.30336</t>
  </si>
  <si>
    <t>C.I. Acid Black 131</t>
  </si>
  <si>
    <t>12219-01-1</t>
  </si>
  <si>
    <t>C.I. Acid  Black 132</t>
  </si>
  <si>
    <t>12219-02-2</t>
  </si>
  <si>
    <t>C.I. Acid  Black 209</t>
  </si>
  <si>
    <t>C.I. Acid Brown 415</t>
  </si>
  <si>
    <t>C.I. Acid Orange 45, C.I.22195</t>
  </si>
  <si>
    <t>2429-80-3</t>
  </si>
  <si>
    <t>C.I. Acid Red 4, C.I.14710</t>
  </si>
  <si>
    <t>5858-39-9</t>
  </si>
  <si>
    <t>C.I. Acid Red 5, C.I.14905</t>
  </si>
  <si>
    <t>5858-63-9</t>
  </si>
  <si>
    <t>C.I. Acid Red 24, C.I.16140</t>
  </si>
  <si>
    <t>5858-30-0</t>
  </si>
  <si>
    <t>C.I. Acid Red 35, C.I.18065</t>
  </si>
  <si>
    <t>6441-93-6</t>
  </si>
  <si>
    <t>C.I. Acid Red 85, C.I.22245</t>
  </si>
  <si>
    <t>C.I. Acid Red 104, C.I.26420</t>
  </si>
  <si>
    <t>8006-06-2</t>
  </si>
  <si>
    <t>C.I. Acid Red 114, C.I.23635</t>
  </si>
  <si>
    <t>6459-94-5</t>
  </si>
  <si>
    <t>C.I. Acid Red 115, C.I.27200</t>
  </si>
  <si>
    <t>8005-61-6</t>
  </si>
  <si>
    <t>C.I. Acid Red 116, C.I.26660</t>
  </si>
  <si>
    <t>6245-62-1</t>
  </si>
  <si>
    <t>C.I. Acid Red 119:1</t>
  </si>
  <si>
    <t>90880-75-4</t>
  </si>
  <si>
    <t>C.I. Acid Red 128, C.I.24125</t>
  </si>
  <si>
    <t>6548-30-7</t>
  </si>
  <si>
    <t>C.I. Acid Red 148, C.I.26665</t>
  </si>
  <si>
    <t>6300-53-4</t>
  </si>
  <si>
    <t>C.I. Acid Red 150, C.I.27190</t>
  </si>
  <si>
    <t>6226-78-4</t>
  </si>
  <si>
    <t>C.I. Acid Red 158, C.I.20530</t>
  </si>
  <si>
    <t>8004-55-5</t>
  </si>
  <si>
    <t>C.I. Acid Red 167</t>
  </si>
  <si>
    <t>61901-41-5</t>
  </si>
  <si>
    <t>C.I. Acid Red 264, C.I.18133</t>
  </si>
  <si>
    <t>6505-96-0</t>
  </si>
  <si>
    <t>C.I. Acid Red 265, C.I.18129</t>
  </si>
  <si>
    <t>6358-43-6</t>
  </si>
  <si>
    <t>C.I. Acid Violet 12, C.I.18075</t>
  </si>
  <si>
    <t>6625-46-3</t>
  </si>
  <si>
    <t>C.I. Basic Brown 4, C.I.21010</t>
  </si>
  <si>
    <t>5421-66-9</t>
  </si>
  <si>
    <t>C.I. Basic Red 42</t>
  </si>
  <si>
    <t>12221-66-8</t>
  </si>
  <si>
    <t>C.I. Basic Red 76, C.I.12245</t>
  </si>
  <si>
    <t>68391-30-0</t>
  </si>
  <si>
    <t>C.I. Basic Red 111</t>
  </si>
  <si>
    <t>118658-98-3</t>
  </si>
  <si>
    <t>C.I. Basic Yellow 82</t>
  </si>
  <si>
    <t>12227-67-7</t>
  </si>
  <si>
    <t>C.I. Basic Yellow 103</t>
  </si>
  <si>
    <t>54060-92-3</t>
  </si>
  <si>
    <t>C.I. Direct Black 4, C.I.30245</t>
  </si>
  <si>
    <t>C.I. Direct Black 29, C.I.22580</t>
  </si>
  <si>
    <t>C.I. Direct Black 38, C.I.30235</t>
  </si>
  <si>
    <t xml:space="preserve">C.I. Direct Black 154 </t>
  </si>
  <si>
    <t>37372-50-2</t>
  </si>
  <si>
    <t>C.I. Direct Blue 1, C.I.24410</t>
  </si>
  <si>
    <t>2610-05-1</t>
  </si>
  <si>
    <t>C.I. Direct Blue 2, C.I.22590</t>
  </si>
  <si>
    <t>C.I. Direct Blue 3, C.I.23705</t>
  </si>
  <si>
    <t>2429-72-3</t>
  </si>
  <si>
    <t>C.I. Direct Blue 6, C.I.22610</t>
  </si>
  <si>
    <t>C.I. Direct Blue 8, C.I.24140</t>
  </si>
  <si>
    <t>2429-71-2</t>
  </si>
  <si>
    <t>C.I. Direct Blue 9, C.I.24155</t>
  </si>
  <si>
    <t>6428-98-4</t>
  </si>
  <si>
    <t>C.I. Direct Blue 10, C.I.24340</t>
  </si>
  <si>
    <t>C.I. Direct Blue 14, C.I.23850</t>
  </si>
  <si>
    <t>C.I. Direct Blue 15, C.I.24400</t>
  </si>
  <si>
    <t>2429-74-5</t>
  </si>
  <si>
    <t>C.I. Direct Blue 21, C.I.23710</t>
  </si>
  <si>
    <t>6420-09-3</t>
  </si>
  <si>
    <t>C.I. Direct Blue 22, C.I.24280</t>
  </si>
  <si>
    <t>2586-57-4</t>
  </si>
  <si>
    <t>C.I. Direct Blue 25, C.I.23790</t>
  </si>
  <si>
    <t>2150-54-1</t>
  </si>
  <si>
    <t>C.I. Direct Blue 35, C.I.24145</t>
  </si>
  <si>
    <t>6473-33-2</t>
  </si>
  <si>
    <t>C.I. Direct Blue 151, C.I.24175</t>
  </si>
  <si>
    <t>110735-25-6</t>
  </si>
  <si>
    <t>C.I. Direct Blue 160</t>
  </si>
  <si>
    <t>12222-02-5</t>
  </si>
  <si>
    <t>C.I. Direct Blue 173</t>
  </si>
  <si>
    <t>12235-72-2</t>
  </si>
  <si>
    <t>C.I. Direct Blue 192</t>
  </si>
  <si>
    <t>71838-51-2</t>
  </si>
  <si>
    <t>C.I. Direct Blue 215, C.I.24415</t>
  </si>
  <si>
    <t>6771-80-8</t>
  </si>
  <si>
    <t>C.I. Direct Blue 295, C.I.23820</t>
  </si>
  <si>
    <t>6420-22-0</t>
  </si>
  <si>
    <t>C.I. Direct Brown 1, C.I.30045</t>
  </si>
  <si>
    <t>C.I. Direct Brown 1:2, C.I.30110</t>
  </si>
  <si>
    <t>2586-58-5</t>
  </si>
  <si>
    <t>C.I. Direct Brown 2, C.I.22311</t>
  </si>
  <si>
    <t>C.I. Direct Brown 6, C.I.30140</t>
  </si>
  <si>
    <t>C.I. Direct Brown 25, C.I.36030</t>
  </si>
  <si>
    <t>33363-87-0</t>
  </si>
  <si>
    <t>C.I. Direct Brown 27, C.I.31725</t>
  </si>
  <si>
    <t>6360-29-8</t>
  </si>
  <si>
    <t>C.I. Direct Brown 31, C.I.35660</t>
  </si>
  <si>
    <t>C.I. Direct Brown 33, C.I.35520</t>
  </si>
  <si>
    <t>1324-87-4</t>
  </si>
  <si>
    <t>C.I. Direct Brown 51, C.I.31710</t>
  </si>
  <si>
    <t>4623-91-0</t>
  </si>
  <si>
    <t>C.I. Direct Brown 59, C.I.22345</t>
  </si>
  <si>
    <t>C.I. Direct Brown 74, C.I.36300</t>
  </si>
  <si>
    <t>C.I. Direct Brown 79, C.I.30050</t>
  </si>
  <si>
    <t>6483-77-8</t>
  </si>
  <si>
    <t>C.I. Direct Brown 95, C.I.30145</t>
  </si>
  <si>
    <t>C.I. Direct Brown 101, C.I.31740</t>
  </si>
  <si>
    <t>3626-29-7</t>
  </si>
  <si>
    <t>C.I. Direct Brown 154, C.I.30120</t>
  </si>
  <si>
    <t>C.I. Direct Brown 222, C.I.30368</t>
  </si>
  <si>
    <t>64743-15-3</t>
  </si>
  <si>
    <t>C.I. Direct Brown 223</t>
  </si>
  <si>
    <t>76930-14-8</t>
  </si>
  <si>
    <t>C.I. Direct Green 1, C.I.30280</t>
  </si>
  <si>
    <t>C.I. Direct Green 6, C.I.30295</t>
  </si>
  <si>
    <t>C.I. Direct Green 8, C.I.30315</t>
  </si>
  <si>
    <t>C.I. Direct Green 8:1</t>
  </si>
  <si>
    <t>76012-70-9</t>
  </si>
  <si>
    <t>C.I. Direct Green 85, C.I.30387</t>
  </si>
  <si>
    <t>72390-60-4</t>
  </si>
  <si>
    <t>C.I. Direct Orange 1, C.I.22370</t>
  </si>
  <si>
    <t>54579-28-1</t>
  </si>
  <si>
    <t>C.I. Direct Orange 6</t>
  </si>
  <si>
    <t>C.I. Direct Orange 7, C.I.23380</t>
  </si>
  <si>
    <t>2868-76-0</t>
  </si>
  <si>
    <t>C.I. Direct Orange 8, C.I.22130</t>
  </si>
  <si>
    <t>C.I. Direct Orange 10, C.I.23370</t>
  </si>
  <si>
    <t>6405-94-3</t>
  </si>
  <si>
    <t>C.I. Direct Orange 108, C.I.29173</t>
  </si>
  <si>
    <t>6358-79-8</t>
  </si>
  <si>
    <t>C.I. Direct Red 1, C.I.22310</t>
  </si>
  <si>
    <t>C.I. Direct Red 2, C.I.23500</t>
  </si>
  <si>
    <t>992-59-6</t>
  </si>
  <si>
    <t>C.I. Direct Red 7, C.I.24100</t>
  </si>
  <si>
    <t>2868-75-9</t>
  </si>
  <si>
    <t>C.I. Direct Red 10, C.I.22145</t>
  </si>
  <si>
    <t>2429-70-1</t>
  </si>
  <si>
    <t>C.I. Direct Red 13, C.I.22155</t>
  </si>
  <si>
    <t>1937-35-5</t>
  </si>
  <si>
    <t>C.I. Direct Red 17, C.I.22150</t>
  </si>
  <si>
    <t>2769-07-5</t>
  </si>
  <si>
    <t>C.I. Direct Red 21, C.I.23560</t>
  </si>
  <si>
    <t>6406-01-5</t>
  </si>
  <si>
    <t>C.I. Direct Red 22, C.I.23565</t>
  </si>
  <si>
    <t>6448-80-2</t>
  </si>
  <si>
    <t>C.I. Direct Red 24, C.I.29185</t>
  </si>
  <si>
    <t>6420-44-6</t>
  </si>
  <si>
    <t>C.I. Direct Red 26, C.I.29190</t>
  </si>
  <si>
    <t>C.I. Direct Red 28, C.I.22120</t>
  </si>
  <si>
    <t>C.I. Direct Red 37, C.I.22240</t>
  </si>
  <si>
    <t>C.I. Direct Red 39, C.I.23630</t>
  </si>
  <si>
    <t>6358-29-8</t>
  </si>
  <si>
    <t>C.I. Direct Red 44, C.I.22500</t>
  </si>
  <si>
    <t>2302-97-8</t>
  </si>
  <si>
    <t>C.I. Direct Red 46, C.I.23050</t>
  </si>
  <si>
    <t>6548-29-4</t>
  </si>
  <si>
    <t>C.I. Direct Red 62, C.I.29175</t>
  </si>
  <si>
    <t>6420-43-5</t>
  </si>
  <si>
    <t>C.I. Direct Red 67, C.I.23505</t>
  </si>
  <si>
    <t>C.I. Direct Red 72, C.I.29200</t>
  </si>
  <si>
    <t>8005-64-9</t>
  </si>
  <si>
    <t>C.I. Direct Violet 1, C.I.22570</t>
  </si>
  <si>
    <t>2586-60-9</t>
  </si>
  <si>
    <t>C.I. Direct Violet 4, C.I.22555</t>
  </si>
  <si>
    <t>6472-95-3</t>
  </si>
  <si>
    <t>C.I. Direct Violet 12, C.I.22550</t>
  </si>
  <si>
    <t>2429-75-6</t>
  </si>
  <si>
    <t>C.I. Direct Violet 13, C.I.2480</t>
  </si>
  <si>
    <t>13478-92-7</t>
  </si>
  <si>
    <t>C.I. Direct Violet 21, C.I.23520</t>
  </si>
  <si>
    <t>6470-45-7</t>
  </si>
  <si>
    <t>C.I. Direct Violet 22, C.I.22480</t>
  </si>
  <si>
    <t>C.I. Direct Yellow 1, C.I.22250</t>
  </si>
  <si>
    <t>6472-91-9</t>
  </si>
  <si>
    <t>C.I. Direct Yellow 24, C.I.22010</t>
  </si>
  <si>
    <t>6486-29-9</t>
  </si>
  <si>
    <t>C.I. Direct Yellow 48, C.I.23660</t>
  </si>
  <si>
    <t>6459-97-8</t>
  </si>
  <si>
    <t>C.I. Disperse Orange 60</t>
  </si>
  <si>
    <t>12270-44-9</t>
  </si>
  <si>
    <t>C.I. Disperse Orange 149</t>
  </si>
  <si>
    <t>151126-94-2</t>
  </si>
  <si>
    <t>C.I. Disperse Red 151, C.I.26130</t>
  </si>
  <si>
    <t>61968-47-6</t>
  </si>
  <si>
    <t>C.I. Disperse Red 221</t>
  </si>
  <si>
    <t>64426-35-3</t>
  </si>
  <si>
    <t>C.I. Disperse Yellow 7, C.I.26090</t>
  </si>
  <si>
    <t>C.I. Disperse Yellow 23, C.I.26070</t>
  </si>
  <si>
    <t>6250-23-3</t>
  </si>
  <si>
    <t>C.I. Disperse Yellow 56</t>
  </si>
  <si>
    <t>54077-16-6</t>
  </si>
  <si>
    <t>C.I. Disperse Yellow 218</t>
  </si>
  <si>
    <t>83929-90-2</t>
  </si>
  <si>
    <t>C.I. Mordant Yellow 16</t>
  </si>
  <si>
    <t>8003-87-0</t>
  </si>
  <si>
    <t>C.I. Solvent Red 1, C.I.12150</t>
  </si>
  <si>
    <t>1229-55-6</t>
  </si>
  <si>
    <t>C.I. Solvent Red 19, C.I.26050</t>
  </si>
  <si>
    <t>6368-72-5</t>
  </si>
  <si>
    <t>C.I. Solvent Red 23, C.I.26100</t>
  </si>
  <si>
    <t>85-86-9</t>
  </si>
  <si>
    <t>C.I. Solvent Red 24, C.I.26105</t>
  </si>
  <si>
    <t>85-83-6</t>
  </si>
  <si>
    <t>C.I. Solvent Red 26, C.I.26120</t>
  </si>
  <si>
    <t>4477-79-6</t>
  </si>
  <si>
    <t>C.I. Solvent Red 68</t>
  </si>
  <si>
    <t>61813-90-9</t>
  </si>
  <si>
    <t>C.I. Solvent Red 69, C.I.27290</t>
  </si>
  <si>
    <t>5413-75-2</t>
  </si>
  <si>
    <t>C.I. Solvent Red 164</t>
  </si>
  <si>
    <t>71819-51-7</t>
  </si>
  <si>
    <t>C.I. Solvent Red 215</t>
  </si>
  <si>
    <t>85203-90-3</t>
  </si>
  <si>
    <t>C.I. Solvent Yellow 72</t>
  </si>
  <si>
    <t>4645-07-2</t>
  </si>
  <si>
    <t>Trisodium bis(6-(4-anisidino)-3-sulfonato-2-(3,5-dinitro-2-oxidophenylazo)-1-naphtholato)chromate(1-)</t>
  </si>
  <si>
    <t>118685-33-9</t>
  </si>
  <si>
    <t>Azodyes that can form carcinogenic amines, selected</t>
  </si>
  <si>
    <t>Reg. (EC) No 552/2009,  Reg. (EC) No 1907/2006 (REACH),  TRGS 614    
A list of affected azo dyes has been prepared by an industrial association (TEGEWA), see List A in
http://www.tegewa.de/uploads/media/2001_Azofarbstoffe_gemaess_TRGS_614.pdf</t>
  </si>
  <si>
    <t>Present in capacitors, used in automobile parts</t>
  </si>
  <si>
    <t>UV stabilizer</t>
  </si>
  <si>
    <t>UK DEFRA</t>
  </si>
  <si>
    <t>for Canada report any intentionally added content </t>
  </si>
  <si>
    <t>Extender oils and extender oils in tyres</t>
  </si>
  <si>
    <t>Polymers</t>
  </si>
  <si>
    <t>Canada Gazette Vol. 140, No. 49 - December 9, 2006 (Canadian Challenge). The Canadian Challenge is regulated under the Part 5, Section 71, of the Canadian Environmental Protection Act, 1999 (CEPA, 1999).</t>
  </si>
  <si>
    <t xml:space="preserve">Reg. (EC) No 1907/2006 (REACH Candidate List) </t>
  </si>
  <si>
    <t>97199-27-4</t>
  </si>
  <si>
    <t>6358-80-1</t>
  </si>
  <si>
    <t>72827-68-0</t>
  </si>
  <si>
    <t>6637-88-3</t>
  </si>
  <si>
    <t>Reg. (EC) No 1272/2008        Reg. (EC) No 1907/2006 (REACH Candidate List), (EU) No 276/2010</t>
  </si>
  <si>
    <t xml:space="preserve">Thallium </t>
  </si>
  <si>
    <t>2,2',2''-(Hexahydro-1,3,5-triazine-1,3,5-triyl)triethanol</t>
  </si>
  <si>
    <t>4719-04-4</t>
  </si>
  <si>
    <t>Authorisation as biocide needed for product-type 7
Authorisation as biocide needed for product-type 8
P: Forbidden use as biocide in product-type 9</t>
  </si>
  <si>
    <t>2-Phenoxyethanol</t>
  </si>
  <si>
    <t>122-99-6</t>
  </si>
  <si>
    <t>P: Forbidden use as biocide in product-type 7
Authorisation as biocide needed for product-type 8
Authorisation as biocide needed for product-type 9</t>
  </si>
  <si>
    <t>Bronopol; 2-bromo-2-nitropropane-1,3-diol</t>
  </si>
  <si>
    <t>52-51-7</t>
  </si>
  <si>
    <t>P: Forbidden use as biocide in product-type 7
Authorisation as biocide needed for product-type 8
D: Allowed use as biocide in product-type 9</t>
  </si>
  <si>
    <t>Reg. (EC) No 1272/2008 Reg. (EU) No 528/2012 (BPR)</t>
  </si>
  <si>
    <t>Iodine (I)</t>
  </si>
  <si>
    <t>7553-56-2</t>
  </si>
  <si>
    <t>P: Forbidden use as biocide in product-type 7
Authorisation as biocide needed for product-type 8
P: Forbidden use as biocide in product-type 9</t>
  </si>
  <si>
    <t>Isoproturon; 3-(4-Isopropylphenyl)-1,1-dimethylurea</t>
  </si>
  <si>
    <t>34123-59-6</t>
  </si>
  <si>
    <t>D: Allowed use as biocide in product-type 7
Authorisation as biocide needed for product-type 8
P: Forbidden use as biocide in product-type 9</t>
  </si>
  <si>
    <t>Quaternary ammonium compounds (benzylalkyldimethyl (alkyl from C8-C22, saturated and unsaturated, tallow alkyl, coco alkyl, and soya alkyl) chlorides, bromides or hydroxides)/BKC</t>
  </si>
  <si>
    <t>NA</t>
  </si>
  <si>
    <t>Sodium pentachlorophenolate; Pentachlorophenol, sodium salt</t>
  </si>
  <si>
    <t>Authorisation as biocide needed for product-type 7
P: Forbidden use as biocide in product-type 8
Authorisation as biocide needed for product-type 9</t>
  </si>
  <si>
    <t>Tetraboron disodium heptaoxide, hydrate</t>
  </si>
  <si>
    <t>Authorisation as biocide needed for product-type 7
D: Allowed use as biocide in product-type 8
Authorisation as biocide needed for product-type 9</t>
  </si>
  <si>
    <t>Troclosene sodium; Sodium dichloroisocyanurate dihydrate</t>
  </si>
  <si>
    <t>2893-78-9</t>
  </si>
  <si>
    <t>51580-86-0</t>
  </si>
  <si>
    <t xml:space="preserve">EPA created a Voluntary Stewardship Program to reduce facility emissions and product content of PFOA, its higher homologues, and related chemicals including precursors (see column B) on a global basis by 95 percent no later than year-end 2010, and to work toward eliminating emissions and product content of these materials by year-end 2015. In addition the Canadian governmental agencies are also working on a similar program which is expected to take effect later in 2007. </t>
  </si>
  <si>
    <t xml:space="preserve">Zeta-cypermethrin </t>
  </si>
  <si>
    <t>NBR rubber seals</t>
  </si>
  <si>
    <t>7440-28-0</t>
  </si>
  <si>
    <t>3626-23-1</t>
  </si>
  <si>
    <t>4198-19-0</t>
  </si>
  <si>
    <t>3687-80-7</t>
  </si>
  <si>
    <t>6598-56-7</t>
  </si>
  <si>
    <t>(EU) No 276/2010, REACH Annex XVII  https://public.mdsystem.com/documents/10906/17094/faq_organo_tin_compounds.pdf</t>
  </si>
  <si>
    <t>0.1% by weight of Tin. https://public.mdsystem.com/documents/10906/17094/faq_organo_tin_compounds.pdf</t>
  </si>
  <si>
    <t>As a peptizing agent in the production of nitroso compounds and rubber for tires. As impurities in colorants</t>
  </si>
  <si>
    <t xml:space="preserve">Di-(C9-rich branched C8-C10­alkyl) phthalate </t>
  </si>
  <si>
    <t>In dyes for textiles and leather articles</t>
  </si>
  <si>
    <t>2-(2-(4-Nonylphenoxy)ethoxy)ethanol</t>
  </si>
  <si>
    <t>20427-84-3</t>
  </si>
  <si>
    <t>20-(4-Nonylphenoxy)-3,6,9,12,15,18-hexaoxaicosan-1-ol</t>
  </si>
  <si>
    <t>27942-27-4</t>
  </si>
  <si>
    <t>4-t-Nonylphenol-diethoxylate</t>
  </si>
  <si>
    <t>156609-10-8</t>
  </si>
  <si>
    <t>Ethanol, 2-(4-nonylphenoxy)-</t>
  </si>
  <si>
    <t>104-35-8</t>
  </si>
  <si>
    <t>p-Nonylphenol hexaethoxylate</t>
  </si>
  <si>
    <t>34166-38-6</t>
  </si>
  <si>
    <t>2-Butenedioic acid, 1,1'-(dioctylstannylene) 4,4'-diethyl ester</t>
  </si>
  <si>
    <t>68109-88-6</t>
  </si>
  <si>
    <t>2''-Bromo-[1,1';4',1'']terphenyl</t>
  </si>
  <si>
    <t>3282-24-4</t>
  </si>
  <si>
    <t xml:space="preserve">2"-Bromo-[1,1';2',1"]terphenyl </t>
  </si>
  <si>
    <t>75295-57-7</t>
  </si>
  <si>
    <t>p-Isononylphenol</t>
  </si>
  <si>
    <t>p-(1-Methyloctyl)phenol</t>
  </si>
  <si>
    <t>p-(1,1-Dimethylheptyl)phenol</t>
  </si>
  <si>
    <t>4-(1-Ethyl-1-methylhexyl)phenol</t>
  </si>
  <si>
    <t>4-(1-Ethyl-1,3-dimethylpentyl)phenol</t>
  </si>
  <si>
    <t>26543-97-5</t>
  </si>
  <si>
    <t>17404-66-9</t>
  </si>
  <si>
    <t>30784-30-6</t>
  </si>
  <si>
    <t>52427-13-1</t>
  </si>
  <si>
    <t>186825-36-5</t>
  </si>
  <si>
    <t>4-(1-Ethyl-1,4-dimethylpentyl)phenol</t>
  </si>
  <si>
    <t>1,1,2-tribromo-1-fluoroethane</t>
  </si>
  <si>
    <t>1,1,2-tribromo-2-fluoroethane</t>
  </si>
  <si>
    <t>598-67-4</t>
  </si>
  <si>
    <t>420-88-2</t>
  </si>
  <si>
    <t>1,1,1-tribromo-2,2-difluoroethane</t>
  </si>
  <si>
    <t>1,2,2-tribromo-1,1-difluoroethane</t>
  </si>
  <si>
    <t>1,1,2-tribromo-1,2-difluoroethane</t>
  </si>
  <si>
    <t>7304-53-2</t>
  </si>
  <si>
    <t>677-34-9</t>
  </si>
  <si>
    <t>353-97-9</t>
  </si>
  <si>
    <t>1,1,1,2-tetrabromo-2-fluoro-ethane</t>
  </si>
  <si>
    <t>1,1,2,2-tetrabromo-1-fluoro-ethane</t>
  </si>
  <si>
    <t>306-80-9</t>
  </si>
  <si>
    <t>353-93-5</t>
  </si>
  <si>
    <t>1-bromo-1,1,2,2,2-pentafluoro-propane</t>
  </si>
  <si>
    <t>2-bromo-1,1,1,2,3-pentafluoro-propane</t>
  </si>
  <si>
    <t>1-bromo-1,1,2,2,3-pentafluoro-propane</t>
  </si>
  <si>
    <t>2-bromo-1,1,1,3,3-pentafluoro-propane</t>
  </si>
  <si>
    <t>1-bromo-1,1,3,3,3-pentafluoro-propane</t>
  </si>
  <si>
    <t>1-bromo-1,2,2,3,3-pentafluoro-propane</t>
  </si>
  <si>
    <t>2-bromo-1,1,2,3,3-pentafluoro-propane</t>
  </si>
  <si>
    <t>Propane, 3-bromo-1,1,1,2,3-pentafluoro-, (R*,S*)- (9CI)</t>
  </si>
  <si>
    <t>Propane, 3-bromo-1,1,1,2,3-pentafluoro-, (R*,R*)- (9CI)</t>
  </si>
  <si>
    <t>677-52-1</t>
  </si>
  <si>
    <t>677-53-2</t>
  </si>
  <si>
    <t>22692-16-6</t>
  </si>
  <si>
    <t>460-88-8</t>
  </si>
  <si>
    <t>679-94-7</t>
  </si>
  <si>
    <t>26391-11-7</t>
  </si>
  <si>
    <t>53692-43-6</t>
  </si>
  <si>
    <t>53692-44-7</t>
  </si>
  <si>
    <t>422-01-5</t>
  </si>
  <si>
    <t>2-bromo-1,1,3,3-tetrafluoro-propane</t>
  </si>
  <si>
    <t>2-bromo-1,3,3,3-tetrafluoropropane</t>
  </si>
  <si>
    <t>3-Bromo-1,1,2,2-tetrafluoropropane</t>
  </si>
  <si>
    <t>1-bromo-1,1,2,2-tetrafluoropropane</t>
  </si>
  <si>
    <t>1-bromo-1,2,2,3-tetrafluoro-propane</t>
  </si>
  <si>
    <t>3-bromo-1,1,1,3-tetrafluoropropane</t>
  </si>
  <si>
    <t>19041-01-1</t>
  </si>
  <si>
    <t>29151-25-5</t>
  </si>
  <si>
    <t>679-84-5</t>
  </si>
  <si>
    <t>70192-84-6</t>
  </si>
  <si>
    <t>70192-71-1</t>
  </si>
  <si>
    <t>460-67-3</t>
  </si>
  <si>
    <t>2-bromo-1,1-difluoro-propane</t>
  </si>
  <si>
    <t>1-bromo-1,1-difluoro-propane</t>
  </si>
  <si>
    <t>1-bromo-2,2-difluoro-propane</t>
  </si>
  <si>
    <t>2-bromo-1,3-difluoro-propane</t>
  </si>
  <si>
    <t>3-bromo-1,1-difluoro-propane</t>
  </si>
  <si>
    <t>1-bromo-2,3-difluoro-propane</t>
  </si>
  <si>
    <t>430-87-5</t>
  </si>
  <si>
    <t>420-89-3</t>
  </si>
  <si>
    <t>420-98-4</t>
  </si>
  <si>
    <t>2195-05-3</t>
  </si>
  <si>
    <t>461-49-4</t>
  </si>
  <si>
    <t>111483-20-6</t>
  </si>
  <si>
    <t>1,2-Dibromo-3-fluoropropane</t>
  </si>
  <si>
    <t>453-00-9</t>
  </si>
  <si>
    <t>1,3-Dibromo-2-fluoropropane</t>
  </si>
  <si>
    <t>1786-38-5</t>
  </si>
  <si>
    <t>1,3-Dibromo-1-fluoropropane</t>
  </si>
  <si>
    <t>51584-26-0</t>
  </si>
  <si>
    <t>1,2-Dibromo-1-fluoro-(R*,S*)-propane</t>
  </si>
  <si>
    <t>62135-10-8</t>
  </si>
  <si>
    <t>1,2-Dibromo-1-fluoro-(R*,R*)-propane</t>
  </si>
  <si>
    <t>62135-11-9</t>
  </si>
  <si>
    <t>Ozone depleting halogenated Hydrocarbons and Carbons, all members</t>
  </si>
  <si>
    <t>Reg. (EEC) No 594/91; Reg. (EC) No 1005/2009; Montreal Protocol; US EPA Class 1 ODS</t>
  </si>
  <si>
    <t>Regulations for 34 and 51 are the same, replaced by Ozone depleting substance family</t>
  </si>
  <si>
    <t>142731-63-3</t>
  </si>
  <si>
    <t>Cadmium bis(2-ethylhexanoate)</t>
  </si>
  <si>
    <t>2420-98-6</t>
  </si>
  <si>
    <t>6300-37-4</t>
  </si>
  <si>
    <t>Pyrrolidones, selected</t>
  </si>
  <si>
    <t>2687-91-4</t>
  </si>
  <si>
    <t>http://echa.europa.eu/documents/10162/13626/opinion_for_nep_adopted_final_en.pdf</t>
  </si>
  <si>
    <t>N-Ethyl-2-pyrrolidone (NEP)</t>
  </si>
  <si>
    <t>1-Methylpyrrolidin-2-one
(2-Pyrrolidinone, 1-methyl ) (NMP)</t>
  </si>
  <si>
    <t>2013/59/EURATOM</t>
  </si>
  <si>
    <t>Radioactive substances</t>
  </si>
  <si>
    <t>updated regulation: 2013/59/EURATOM no automotive use</t>
  </si>
  <si>
    <t>0.01% for impurities, any intentionally added content must be reported</t>
  </si>
  <si>
    <t>0.1% for impurities, any intentionally added content must be reported</t>
  </si>
  <si>
    <t xml:space="preserve">Fludioxonil; 4-(2,2-Difluoro-1,3-benzodioxol-4-yl)-1H-pyrrole-3-carbonitrile
</t>
  </si>
  <si>
    <t>131341-86-1</t>
  </si>
  <si>
    <t>D: Allowed use as biocide in product-type 7
Authorisation as biocide needed for product-type 8
D: Allowed use as biocide in product-type 9</t>
  </si>
  <si>
    <t xml:space="preserve">Aluminium sodium silicate-silver copper complex; Silver Copper Zeolite
</t>
  </si>
  <si>
    <t>130328-19-7</t>
  </si>
  <si>
    <t xml:space="preserve">2,2-Dibromo-2-cyanoacetamide (DBNPA)
</t>
  </si>
  <si>
    <t>10222-01-2</t>
  </si>
  <si>
    <t xml:space="preserve">Disodium cyanodithiocarbamate
</t>
  </si>
  <si>
    <t>138-93-2</t>
  </si>
  <si>
    <t>3586-55-8</t>
  </si>
  <si>
    <t xml:space="preserve">(benzyloxy)methanol
</t>
  </si>
  <si>
    <t>14548-60-8</t>
  </si>
  <si>
    <t>These are not Cr+6 substnaces</t>
  </si>
  <si>
    <t>Reg. (EC) No 1272/2008  General Administration of Quality Supervision, Inspection and Quarantine (AQSIQ)of the People’s Republic of China</t>
  </si>
  <si>
    <t>0.1% for impurities, any intentionally added content must be reported, 3mg/kg of chromium VI content in the total dry weight of the leather</t>
  </si>
  <si>
    <t xml:space="preserve">Hexafluorosilicic acid
</t>
  </si>
  <si>
    <t>16961-83-4</t>
  </si>
  <si>
    <t>1,2-benzenedicarboxylic acid, di-C6-10-alkyl esters</t>
  </si>
  <si>
    <t>68515-51-5</t>
  </si>
  <si>
    <t xml:space="preserve">1,2-benzenedicarboxylic acid, mixed decyl and hexyl and octyl diesters with ≥ 0.3% of dihexyl phthalate </t>
  </si>
  <si>
    <t>68648-93-1</t>
  </si>
  <si>
    <t>Removed from the BPR legislation</t>
  </si>
  <si>
    <t xml:space="preserve">(ethylenedioxy)dimethanol/ 1,6-Dihydroxy-2,5-dioxyhexane
</t>
  </si>
  <si>
    <t>Pentadecafluorooctyl fluoride</t>
  </si>
  <si>
    <t>Methylperfluorooctanoate</t>
  </si>
  <si>
    <t>Ethylperfluorooctanoate</t>
  </si>
  <si>
    <t>335-66-0</t>
  </si>
  <si>
    <t>376-27-2</t>
  </si>
  <si>
    <t>3108-24-5</t>
  </si>
  <si>
    <t>Reaction mass of DOTE/MOTE</t>
  </si>
  <si>
    <t>2-ethylhexyl 10-ethyl-4,4-dioctyl-7-oxo-8-oxa-3,5-dithia-4-stannatetradecanoate (DOTE)</t>
  </si>
  <si>
    <t xml:space="preserve"> 2-ethylhexyl 10-ethyl-4-[[2-[(2-ethylhexyl)oxy]-2-oxoethyl]thio]-4-octyl-7-oxo-8-oxa-3,5-dithia-4-stannatetradecanoate (MOTE)</t>
  </si>
  <si>
    <t>Reg. (EC) No 1907/2006 (REACH Candidate List). Both must be present to report</t>
  </si>
  <si>
    <t>13463-67-7</t>
  </si>
  <si>
    <t>Titanium dioxide</t>
  </si>
  <si>
    <t>Reg. (EC) No 1907/2006 (Candidate List)</t>
  </si>
  <si>
    <t>CAS # updated  http://echa.europa.eu/documents/10162/f3cf0373-6afe-4530-acee-de0f5613bfa0</t>
  </si>
  <si>
    <t>CAS # updated http://echa.europa.eu/documents/10162/edd9fc8e-27fb-499c-af59-ed47894773b0</t>
  </si>
  <si>
    <t>Classification D valid for the rest of the world</t>
  </si>
  <si>
    <t xml:space="preserve">For all PFOA entries:Classification P specific only to Norway </t>
  </si>
  <si>
    <t xml:space="preserve">
</t>
  </si>
  <si>
    <t>1-Mar-2017
1-Mar-2017</t>
  </si>
  <si>
    <t xml:space="preserve">D
D/P                                                                                                                                     </t>
  </si>
  <si>
    <t>LR
LR</t>
  </si>
  <si>
    <t xml:space="preserve">
1-Mar-2017
1-Mar-2017</t>
  </si>
  <si>
    <t>1-Mar-2017
1-Mar-2017
1-Mar-2017</t>
  </si>
  <si>
    <t xml:space="preserve">
1-Feb-2015</t>
  </si>
  <si>
    <t xml:space="preserve">Bethoxazin/3-benzo[b]thien-2-yl-5,6-dihydro-1,4,2-oxathiazine 4-oxide </t>
  </si>
  <si>
    <r>
      <t>Alkanes, C</t>
    </r>
    <r>
      <rPr>
        <b/>
        <vertAlign val="subscript"/>
        <sz val="10"/>
        <rFont val="Arial"/>
        <family val="2"/>
      </rPr>
      <t>10-13</t>
    </r>
    <r>
      <rPr>
        <b/>
        <sz val="10"/>
        <rFont val="Arial"/>
        <family val="2"/>
      </rPr>
      <t>, chloro</t>
    </r>
  </si>
  <si>
    <r>
      <t>Alkanes, C</t>
    </r>
    <r>
      <rPr>
        <b/>
        <vertAlign val="subscript"/>
        <sz val="10"/>
        <rFont val="Arial"/>
        <family val="2"/>
      </rPr>
      <t>12-13</t>
    </r>
    <r>
      <rPr>
        <b/>
        <sz val="10"/>
        <rFont val="Arial"/>
        <family val="2"/>
      </rPr>
      <t>, chloro</t>
    </r>
  </si>
  <si>
    <r>
      <t>Alkanes, C</t>
    </r>
    <r>
      <rPr>
        <b/>
        <vertAlign val="subscript"/>
        <sz val="10"/>
        <rFont val="Arial"/>
        <family val="2"/>
      </rPr>
      <t>14-17</t>
    </r>
    <r>
      <rPr>
        <b/>
        <sz val="10"/>
        <rFont val="Arial"/>
        <family val="2"/>
      </rPr>
      <t>, chloro</t>
    </r>
  </si>
  <si>
    <r>
      <t>Alkanes, C</t>
    </r>
    <r>
      <rPr>
        <b/>
        <vertAlign val="subscript"/>
        <sz val="10"/>
        <rFont val="Arial"/>
        <family val="2"/>
      </rPr>
      <t>10-21</t>
    </r>
    <r>
      <rPr>
        <b/>
        <sz val="10"/>
        <rFont val="Arial"/>
        <family val="2"/>
      </rPr>
      <t>, chloro</t>
    </r>
  </si>
  <si>
    <r>
      <t xml:space="preserve">  Chlorinated n-paraffins (C</t>
    </r>
    <r>
      <rPr>
        <b/>
        <vertAlign val="subscript"/>
        <sz val="10"/>
        <rFont val="Arial"/>
        <family val="2"/>
      </rPr>
      <t>6-18</t>
    </r>
    <r>
      <rPr>
        <b/>
        <sz val="10"/>
        <rFont val="Arial"/>
        <family val="2"/>
      </rPr>
      <t>)</t>
    </r>
  </si>
  <si>
    <t>2-Propanone, reaction products with diphenylamine (PREPOD)</t>
  </si>
  <si>
    <t>36437-37-3</t>
  </si>
  <si>
    <t xml:space="preserve"> Reg. (EC) No 1907/2006 (REACH Candidate List)</t>
  </si>
  <si>
    <t>UV-protection agents in coatings, plastics, rubber</t>
  </si>
  <si>
    <t>Phenol, 2-(2H-benzotriazol-2-yl)-4-(1,1-dimethylethyl)-6-(1-methylpropyl)-  (UV 350)</t>
  </si>
  <si>
    <t>Phenol, 2-(2H-benzotriazol-2-yl)-4,6-bis(1,1-dimethlethyl)- (UV 320)</t>
  </si>
  <si>
    <t>Phenol, 2-(5-chloro-2H-benzotriazol-2-yl)-4,6-bis(1,1'-dimethylethyl)- (UV 327)</t>
  </si>
  <si>
    <t>Reg. (EC) No 1907/2006  (REACH Candidate List)</t>
  </si>
  <si>
    <t>Vulcanization accelerator for rubber 
____________________________________________
Biocidal applications</t>
  </si>
  <si>
    <t xml:space="preserve">
1-Mar-2017
</t>
  </si>
  <si>
    <t>Reg. (EC) No 1907/2006 (REACH Annex XVII)</t>
  </si>
  <si>
    <t>Reg. (EC) No1907/2006 (REACH Candidate List)</t>
  </si>
  <si>
    <t>1,3-Benzenediol, 2,4,6-trinitro-, lead salt/Lead styphnate</t>
  </si>
  <si>
    <t>Lead, bis(carbonato(2-))dihydroxytri /Lead carbonate hydroxide</t>
  </si>
  <si>
    <t>1,3-Propanesultone</t>
  </si>
  <si>
    <t>Electrolite fluid in Lithium batteries</t>
  </si>
  <si>
    <t>Reg. (EC) No 552/2009  Reg. (EC) No 1907/2006 (REACH)  US EPA Chemical Action Plan. http://www.epa.gov/oppt/existingchemicals/pubs/actionplans/phthalates.html</t>
  </si>
  <si>
    <t>Reg. (EC) No 790/2009  Reg. (EC) No 1907/2006 (REACH Annex XIV)</t>
  </si>
  <si>
    <t>Reg. (EC) No 1907/2006  (REACH Candidate List)
Reg. (EC) No 1272/2008   Dir 91/689/EC</t>
  </si>
  <si>
    <t>P: Forbidden use as biocide in product-type: 7
P: Forbidden use as biocide in product-type: 8
P: Forbidden use as biocide in product-type: 9</t>
  </si>
  <si>
    <t xml:space="preserve">In the later two cases the substance may be removed from the list after the evaluation has been completed   </t>
  </si>
  <si>
    <t>91-59-8</t>
  </si>
  <si>
    <t>1120-71-4</t>
  </si>
  <si>
    <t xml:space="preserve">Copper (Cu)
</t>
  </si>
  <si>
    <t xml:space="preserve">Copper sulphate pentahydrate
</t>
  </si>
  <si>
    <t>7758-99-8</t>
  </si>
  <si>
    <t xml:space="preserve"> 
1-Mar-2017
</t>
  </si>
  <si>
    <t>Silver sodium hydrogen zirconium phosphate</t>
  </si>
  <si>
    <t>265647-11-8</t>
  </si>
  <si>
    <t xml:space="preserve"> 
1-Mar-2017</t>
  </si>
  <si>
    <t>Reg. (EC) 850/2004</t>
  </si>
  <si>
    <t>There are no regulatory restrictions or prohibition for the substance Vinyl Chloride.</t>
  </si>
  <si>
    <t>These are not Ozone depleting substances, therefore they are not regulated by Montreal Protocol, (EC) No 1005/2009 and US EPA Class 1.</t>
  </si>
  <si>
    <t>Monobromodiphenyl ether</t>
  </si>
  <si>
    <t>101-55-3</t>
  </si>
  <si>
    <t>Dibromodiphenyl ether</t>
  </si>
  <si>
    <t>2050-47-7</t>
  </si>
  <si>
    <t>Nonabromodiphenyl ether</t>
  </si>
  <si>
    <t>63936-56-1</t>
  </si>
  <si>
    <t>Tribromodiphenyl ether</t>
  </si>
  <si>
    <t>Tetrabromodiphenyl ether</t>
  </si>
  <si>
    <t>49690-94-0</t>
  </si>
  <si>
    <t>Phenol, 2-(2H-benzotriazol-2-yl)-4-(1,1,3,3-tetramethylbutyl)- (UV 329)</t>
  </si>
  <si>
    <t>3147-75-9</t>
  </si>
  <si>
    <t>UV stabilizer for Polycarbonate, PMMA, molding, light lenses, lining</t>
  </si>
  <si>
    <t>3896-11-5</t>
  </si>
  <si>
    <t>Application: air bag, battery, fuel pipe, door seal, fabric, roof hatch</t>
  </si>
  <si>
    <t>13560-89-9</t>
  </si>
  <si>
    <t>elastomers, thermoplastic elastomers, polarizer, primer</t>
  </si>
  <si>
    <t xml:space="preserve">Hexamethyldisiloxane </t>
  </si>
  <si>
    <t>silicon fluid, coatings, laquers, duromers, top coat</t>
  </si>
  <si>
    <t>107-46-0</t>
  </si>
  <si>
    <t>Octamethyltrisiloxane</t>
  </si>
  <si>
    <t>107-51-7</t>
  </si>
  <si>
    <t>Adhesives, sealants, Lacquers</t>
  </si>
  <si>
    <t xml:space="preserve">2,6-di-tert-butyl-p-cresol </t>
  </si>
  <si>
    <t>adhesive, varnish, grease, lube. Oil, elastomers</t>
  </si>
  <si>
    <t>Tris(methylphenyl) phosphate</t>
  </si>
  <si>
    <t>1330-78-5</t>
  </si>
  <si>
    <t>Adhesives, sealants; Lubricants; Unfilled Thermoplastics; Elastomers / elastomeric compounds</t>
  </si>
  <si>
    <t>Thermoplastics; Unfilled Thermoplastics; Electronics (e.g. pc boards, displays); Thermoplastic elastomers</t>
  </si>
  <si>
    <t>2-Hexyldecan-1-ol</t>
  </si>
  <si>
    <t>2425-77-6</t>
  </si>
  <si>
    <t>electronics, soldercream, lubricants</t>
  </si>
  <si>
    <t>2-(2H-benzotriazol-2-yl)-p-cresol (UV-P)</t>
  </si>
  <si>
    <t>2440-22-4</t>
  </si>
  <si>
    <t xml:space="preserve"> Adhesives, duromers, thermoplastics, trim, door, loudspeaker grille, cup holder</t>
  </si>
  <si>
    <t>Tris(nonylphenyl) phosphite (TNPP)</t>
  </si>
  <si>
    <t>26523-78-4</t>
  </si>
  <si>
    <t>Adhesives, sealants; Elastomers / elastomeric compounds</t>
  </si>
  <si>
    <t>Diisodecyl azelate</t>
  </si>
  <si>
    <t>28472-97-1</t>
  </si>
  <si>
    <t>grease, lubricant</t>
  </si>
  <si>
    <t>Isodecyl diphenyl phosphate</t>
  </si>
  <si>
    <t>29761-21-5</t>
  </si>
  <si>
    <t>Elastomers / elastomeric compounds,
Adhesives, sealants</t>
  </si>
  <si>
    <t>tris(2-ethylhexyl)-benzene-1,2,4-tricarboxylate</t>
  </si>
  <si>
    <t>3319-31-1</t>
  </si>
  <si>
    <t>Elastomers / elastomeric compounds, unfilled Thermoplastics, Plastics (in polymeric compounds), Textiles (in polymeric compounds)</t>
  </si>
  <si>
    <t>zinc bis[O,O-bis(2-ethylhexyl)] bis(dithiophosphate)</t>
  </si>
  <si>
    <t>4259-15-8</t>
  </si>
  <si>
    <t xml:space="preserve">grease, lubricant, Elastomers / elastomeric compounds </t>
  </si>
  <si>
    <t>Indium tin oxide (ITO)</t>
  </si>
  <si>
    <t>50926-11-9</t>
  </si>
  <si>
    <t>electrics, electronics, ceramics, glass, thermoplastics</t>
  </si>
  <si>
    <t>Phenol, styrenated</t>
  </si>
  <si>
    <t>61788-44-1</t>
  </si>
  <si>
    <t>Elastomers / elastomeric compounds, Adhesives, sealants</t>
  </si>
  <si>
    <t>Resin acids and Rosin acids, hydrogenated, esters with pentaerythritol</t>
  </si>
  <si>
    <t>64365-17-9</t>
  </si>
  <si>
    <t>adhesive, sealant, elastormers, solder flux, textiles, thermoplastics</t>
  </si>
  <si>
    <t>Resin acids and Rosin acids, hydrogenated, esters with glycerol</t>
  </si>
  <si>
    <t>65997-13-9</t>
  </si>
  <si>
    <t>adhesives, copper alloys, elastomers, electronics, modified organic natural materials, rayon</t>
  </si>
  <si>
    <t>68515-47-9</t>
  </si>
  <si>
    <t>Adhesive, sealant, PVC, thermoplastics, laquers, solder, electrolytic fluid</t>
  </si>
  <si>
    <t>Phenol, 4-methyl-, reaction products with dicyclopentadiene and isobutylene</t>
  </si>
  <si>
    <t>68610-51-5</t>
  </si>
  <si>
    <t>rubber, adhesives, sealants, elastomers, duromers</t>
  </si>
  <si>
    <t>Phenol, 2-(2H-Benzotriazol-2-yl)-4,6-bis(1-methyl-1-phenylethyl)- (UV-234)</t>
  </si>
  <si>
    <t>70321-86-7</t>
  </si>
  <si>
    <t>ABS, thermoplastics, duromers, dashboard, bumper,</t>
  </si>
  <si>
    <t>2,5-di-tert-pentylhydroquinone</t>
  </si>
  <si>
    <t>79-74-3</t>
  </si>
  <si>
    <t xml:space="preserve">adhesive, sealant, </t>
  </si>
  <si>
    <t>4,4'-isopropylidenediphenol</t>
  </si>
  <si>
    <t>80-05-7</t>
  </si>
  <si>
    <t>PVC, Laquers, hardener, adhesives, electrics</t>
  </si>
  <si>
    <t>1,1'-(ethane-1,2-diyl)bis[pentabromobenzene]</t>
  </si>
  <si>
    <t>84852-53-9</t>
  </si>
  <si>
    <t xml:space="preserve">Thermoplastics, Adhesives, sealants, Airbag, cables, sensors, </t>
  </si>
  <si>
    <t>N-1-naphthylaniline</t>
  </si>
  <si>
    <t>90-30-2</t>
  </si>
  <si>
    <t>Elastomers / elastomeric compounds; Lubricants</t>
  </si>
  <si>
    <t>6,6'-di-tert-butyl-4,4'-thiodi-m-cresol</t>
  </si>
  <si>
    <t>96-69-5</t>
  </si>
  <si>
    <t xml:space="preserve">Elastomers / elastomeric compounds, Sealing Rubber, </t>
  </si>
  <si>
    <t>Included in list of substances under REACH PACT assessment</t>
  </si>
  <si>
    <t>61788-46-3</t>
  </si>
  <si>
    <t>Included in list of substances under assessment in phase 3 of Canadian Chemical Management Plan (CMP3) (2016-2020)</t>
  </si>
  <si>
    <t>Octadecanamine</t>
  </si>
  <si>
    <t>124-30-1</t>
  </si>
  <si>
    <t>70775-94-9</t>
  </si>
  <si>
    <t>Sulfonic acids, petroleum, calcium salts, overbased</t>
  </si>
  <si>
    <t>68783-96-0</t>
  </si>
  <si>
    <t>Sulfonic acids, petroleum, sodium salts</t>
  </si>
  <si>
    <t>68608-26-4</t>
  </si>
  <si>
    <t xml:space="preserve">Benzenesulfonic acid, C10-16-alkyl derivs, compds. with 2-propanamine 
</t>
  </si>
  <si>
    <t>68584-24-7</t>
  </si>
  <si>
    <t xml:space="preserve">Benzenesulfonic acid, C10-16-alkyl derivs. </t>
  </si>
  <si>
    <t>68584-22-5</t>
  </si>
  <si>
    <t>Benzenesulfonic acid,C10-13-alkyl derivs., sodium salts</t>
  </si>
  <si>
    <t>68411-30-3</t>
  </si>
  <si>
    <t>Benzenesulfonic acid,dodecyl(sulfophenoxy)-, sodium salt (1:2)</t>
  </si>
  <si>
    <t>28519-02-0</t>
  </si>
  <si>
    <t>Benzenesulfonic acid, oxybis[dodecyl-, disodium salt</t>
  </si>
  <si>
    <t>25167-32-2</t>
  </si>
  <si>
    <t>Sulfonic acids, petroleum, barium salts</t>
  </si>
  <si>
    <t>61790-48-5</t>
  </si>
  <si>
    <t>61789-86-4</t>
  </si>
  <si>
    <t>Sulfonic acids, petroleum, calcium salts</t>
  </si>
  <si>
    <t xml:space="preserve">Sulfonic acids, petroleum, magnesium salts </t>
  </si>
  <si>
    <t>61789-87-5</t>
  </si>
  <si>
    <t>Included in list of substances under REACH PACT assessment
Included in list of substances under assessment in phase 3 of Canadian Chemical Management Plan (CMP3) (2016-2020)</t>
  </si>
  <si>
    <t>Included in list of substances under REACH PACT assessment.
Included in list of substances under assessment in phase 3 of Canadian Chemical Management Plan (CMP3) (2016-2020).</t>
  </si>
  <si>
    <t>2(3H)-Benzothiazolethione,sodium salt (1:1)</t>
  </si>
  <si>
    <t>2492-26-4</t>
  </si>
  <si>
    <t>2,2'-Dithiobis(benzothiazole)</t>
  </si>
  <si>
    <t>120-78-5</t>
  </si>
  <si>
    <t>Phthalic anhydride</t>
  </si>
  <si>
    <t>85-44-9</t>
  </si>
  <si>
    <t xml:space="preserve">Succinic anhydride, octadecenyl- </t>
  </si>
  <si>
    <t>28777-98-2</t>
  </si>
  <si>
    <t>2,5-Furandione,dihydro-3-(tetrapropenyl)-</t>
  </si>
  <si>
    <t>26544-38-7</t>
  </si>
  <si>
    <t>85940-28-9</t>
  </si>
  <si>
    <t>84605-29-8</t>
  </si>
  <si>
    <t>68649-42-3</t>
  </si>
  <si>
    <t>68457-79-4</t>
  </si>
  <si>
    <t>113706-15-3</t>
  </si>
  <si>
    <t xml:space="preserve">Phosphorodithioic acid, O,O-di-C1-14-alkyl esters, zinc salts </t>
  </si>
  <si>
    <t>Isopropylphenyl phosphate</t>
  </si>
  <si>
    <t>68937-41-7</t>
  </si>
  <si>
    <t>Flame Retardant</t>
  </si>
  <si>
    <t>65652-41-7</t>
  </si>
  <si>
    <t>Phosphoric acid,(1,1-dimethylethyl)phenyl diphenyl ester</t>
  </si>
  <si>
    <t>56803-37-3</t>
  </si>
  <si>
    <t>Phosphoric acid, bis[(1,1-dimethylethyl)phenyl] phenyl ester</t>
  </si>
  <si>
    <t>Phenol, 2-(1-methylpropyl)-4,6-dinitro-</t>
  </si>
  <si>
    <t>Phenol, 2,4-bis(1,1-dimethylethyl)-</t>
  </si>
  <si>
    <t>96-76-4</t>
  </si>
  <si>
    <t>Benzoic acid, 3,5-bis(1,1-dimethylethyl)-4-hydroxy-, 2,4-bis(1,1-dimethylethyl)phenyl ester</t>
  </si>
  <si>
    <t>4221-80-1</t>
  </si>
  <si>
    <t>Benzenepropanoic acid, 3-(1,1-dimethylethyl)-4-hydroxy-5-methyl-, 1,2-ethanediylbis(oxy-2,1-ethanediyl) ester</t>
  </si>
  <si>
    <t>36443-68-2</t>
  </si>
  <si>
    <t>Phenol, 4,4',4''-(1-methyl-1-propanyl-3-ylidene)tris[2-(1,1-dimethylethyl)-5-methyl-</t>
  </si>
  <si>
    <t>1843-03-4</t>
  </si>
  <si>
    <t>Phenol, 4-(1,1,3,3-tetramethylbutyl)-</t>
  </si>
  <si>
    <t>140-66-9</t>
  </si>
  <si>
    <t>Phenol, 2,6-bis(1,1-dimethylethyl)-</t>
  </si>
  <si>
    <t>128-39-2</t>
  </si>
  <si>
    <t>128-37-0</t>
  </si>
  <si>
    <t>Phenol, 4,4'-methylenebis[2,6-bis(1,1-dimethylethyl)-</t>
  </si>
  <si>
    <t>118-82-1</t>
  </si>
  <si>
    <t>88-85-7</t>
  </si>
  <si>
    <t>Naphthalenedisulfonic acid, dinonyl-</t>
  </si>
  <si>
    <t>60223-95-2</t>
  </si>
  <si>
    <t xml:space="preserve">Naphthalenesulfonicacid, dinonyl-, calcium salt (2:1) </t>
  </si>
  <si>
    <t>57855-77-3</t>
  </si>
  <si>
    <t xml:space="preserve">Naphthalenesulfonicacid, dinonyl- </t>
  </si>
  <si>
    <t>25322-17-2</t>
  </si>
  <si>
    <t>Benzene, 1-(1,1-dimethylethyl)-3,5-dimethyl-2,4,6-trinitro- (Musk xylene)</t>
  </si>
  <si>
    <t>81-15-2</t>
  </si>
  <si>
    <t>71011-24-0</t>
  </si>
  <si>
    <t>71011-26-2</t>
  </si>
  <si>
    <t>68953-58-2</t>
  </si>
  <si>
    <t>Resin acids and Rosin acids, calcium salts</t>
  </si>
  <si>
    <t>9007-13-0</t>
  </si>
  <si>
    <t>8050-15-5</t>
  </si>
  <si>
    <t>Tall Oil</t>
  </si>
  <si>
    <t>8002-26-4</t>
  </si>
  <si>
    <t>Tall oil pitch</t>
  </si>
  <si>
    <t>8016-81-7</t>
  </si>
  <si>
    <t>Resin acids and Rosin acids, sodium salts</t>
  </si>
  <si>
    <t>61790-51-0</t>
  </si>
  <si>
    <t>Piperidine, 1,1'-(tetrathiodicarbonothioyl)bis-</t>
  </si>
  <si>
    <t>120-54-7</t>
  </si>
  <si>
    <t>Benzenemethanaminium, N-ethyl-N-[4-[[4-[ethyl[(3-sulfophenyl)methyl]amino]phenyl](2-sulfophenyl)methylene]-2,5-cyclohexadien-1-ylidene]-3-sulfo-, hydroxide, inner salt, disodium salt</t>
  </si>
  <si>
    <t>3844-45-9</t>
  </si>
  <si>
    <t>Benzenesulfonic acid, [[4-[[4-(phenylamino)phenyl][4-(phenylimino)-2,5-cyclohexadien-1-ylidene]methyl]phenyl]amino]- (Pigment Blue 61)</t>
  </si>
  <si>
    <t>1324-76-1</t>
  </si>
  <si>
    <t>Ethanaminium, N-[4-[[4-(diethylamino)phenyl][4-(ethylamino)-1-naphthalenyl]methylene]-2,5-cyclohexadien-1-ylidene]-N-ethyl-, chloride (Basic Blue 7)</t>
  </si>
  <si>
    <t>2390-60-5</t>
  </si>
  <si>
    <t>Methanaminium, N-[4-[[4-(dimethylamino)phenyl]phenylmethylene]-2,5-cyclohexadien-1-ylidene]-N-methyl-, chloride</t>
  </si>
  <si>
    <t>569-64-2</t>
  </si>
  <si>
    <t>Amines, coco alkyl</t>
  </si>
  <si>
    <t>Quaternary ammonium compounds, benzyl(hydrogenated tallow alkyl)dimethyl, chlorides, compds. with bentonite</t>
  </si>
  <si>
    <t>Quaternary ammonium compounds, benzyl(hydrogenated tallow alkyl)dimethyl, chlorides, compds. with hectorite</t>
  </si>
  <si>
    <t>Quaternary ammonium compounds, bis(hydrogenated tallow alkyl)dimethyl, salts with bentonite</t>
  </si>
  <si>
    <t>101-37-1</t>
  </si>
  <si>
    <t xml:space="preserve">Poly[iminocarbonimidoyliminocarbonimidoylimino-1,6-hexanediyl], hydrochloride
</t>
  </si>
  <si>
    <t>1802181-67-4</t>
  </si>
  <si>
    <t>Authorisation as biocide needed for product-type 7
Authorisation as biocide needed for product-type 8
D: Allowed use as biocide in product-type 9</t>
  </si>
  <si>
    <t xml:space="preserve">Silver adsorbed on silicon dioxide (as a nanomaterial in the form of a stable aggregate with primary particles in the nanoscale)
</t>
  </si>
  <si>
    <t>1167997-68-3</t>
  </si>
  <si>
    <t>Benzothiazole-2-thiol; 2-Mercaptobenzothiazole;</t>
  </si>
  <si>
    <t>Miristalkonium chloride;</t>
  </si>
  <si>
    <t xml:space="preserve">Benzododecinium chloride; </t>
  </si>
  <si>
    <t xml:space="preserve">Thiram; Tetramethylthiuram disulphide; </t>
  </si>
  <si>
    <t xml:space="preserve">Quaternary ammonium compounds, benzyl-C12-16-alkyldimethyl, chlorides; Alkyl (C12-16) dimethylbenzyl ammonium chloride; C12-16-ADBAC; </t>
  </si>
  <si>
    <t>Quaternary ammonium compounds, bis(hydrogenated tallow alkyl)dimethyl, chlorides;</t>
  </si>
  <si>
    <t xml:space="preserve">Active substances marked "D" are either approved or under review by EU authorities for the mentioned Product Types (PT).   All other biocidal active substances are prohibited to be used for the respective PTs. </t>
  </si>
  <si>
    <t>PFNA, Perfluorononan-1-oic-acid and its sodium and ammonium salts</t>
  </si>
  <si>
    <t xml:space="preserve">Ammonium salts of perfluorononan-1-oic-acid 
</t>
  </si>
  <si>
    <t>4149-60-4</t>
  </si>
  <si>
    <t xml:space="preserve">Perfluorononan-1-oic-acid
</t>
  </si>
  <si>
    <t>375-95-1</t>
  </si>
  <si>
    <t xml:space="preserve">Sodium salts of perfluorononan-1-oic-acid </t>
  </si>
  <si>
    <t>21049-39-8</t>
  </si>
  <si>
    <t>Substance group was added to REACH Candidate List in December 2015 --&gt; immediate duty for reporting
Reg. (EC) No 1907/2006 (REACH Candidate List)</t>
  </si>
  <si>
    <t>Japan Chemical Substances Control Law [Monitoring]</t>
  </si>
  <si>
    <t>Japan Chemical Substances Control Law [Class I]</t>
  </si>
  <si>
    <t>Japan Waste Management and Public Cleansing Law</t>
  </si>
  <si>
    <t>Reg. (EC) No 1272/2008, Classified as toxic to reproduction class 2
Reg. (EC) No 1907/2006
(REACH Candidate List)</t>
  </si>
  <si>
    <t>(EC) No 1272/2008, carcinogen class 2
Reg. (EC) No 552/2009                 
Reg. (EC) No 1907/2006 (REACH)</t>
  </si>
  <si>
    <t>Reg. (EC) No 1272/2008, carcinogen class 2
Reg. (EC) No 552/2009                 
 Reg. (EC) No 1907/2006 (REACH)
Canadain Toxic Substances Regulation 2005</t>
  </si>
  <si>
    <t>Reg. (EC) No 1272/2008               
Reg. (EC) No 1907/2006 (REACH)</t>
  </si>
  <si>
    <t>Reg. (EC) No 1272/2008   
Reg. (EC) No 1907/2006 (REACH Annex XIV)</t>
  </si>
  <si>
    <t>Reg. (EC) No 1272/2008  
Reg. (EC) No 1907/2006 (REACH)</t>
  </si>
  <si>
    <t>Fibers or fibrils that:
1. exceed biopersistence limits (i.e. don't fall under Nota Q of Reg. (EC) No 1272/2008 (CLP) and, 
2. are considered respirable (i.e. not continuous filament or not falling under Nota R of EU-D 1272/2008 (CLP) and, 
3. have a fibre diameter of 3 microns or less, and a length of 5 micron or more, with a length:diameter ratio equal to or greater than 3:1 (WHO definition)</t>
  </si>
  <si>
    <t xml:space="preserve">PFOA, Perfluorooctanoic acids C8F15O2H, its salts, esters, higher homologues and precursors, all members </t>
  </si>
  <si>
    <t>California and Washington state laws: CA SB 346 and WA SB 6557 (Regulations apply only to brake and friction material applications).</t>
  </si>
  <si>
    <t>Epichlorohydrin (1-chloro-2,3-epoxypropane)</t>
  </si>
  <si>
    <t>Heptabromodiphenyl ether</t>
  </si>
  <si>
    <t>1,2-benzenedicarboxylic acid, di-C11-14-branched alkyl esters, C13-rich</t>
  </si>
  <si>
    <t>2,4,6-Triallyloxy-1,3,5-triazine</t>
  </si>
  <si>
    <t>5-Chlorobenzotriazole, 2-(2-Hydroxy-3-tert-butyl-5-methylphenyl)-   (UV-326)</t>
  </si>
  <si>
    <t>Legally regulated according to German TRGS 615. Limit for all secondary Amines in volatile corrosion inhibitors, which can form carcinogenic Nitrosamines. Volatile corrosion inhibitors include papers, plastic films and oils.</t>
  </si>
  <si>
    <t>Reg. (EC) No 1272/2008
Dir. 2007/23/EC. California Assembly Bill No. 826 - Perchlorate Contamination Prevention Act; implemented July 1, 2006. http://www.dtsc.ca.gov/HazardousWaste/Perchlorate</t>
  </si>
  <si>
    <t>California Assembly Bill No. 826 - Perchlorate Contamination Prevention Act; implemented July 1, 2006. http://www.dtsc.ca.gov/HazardousWaste/Perchlorate</t>
  </si>
  <si>
    <t xml:space="preserve">California Assembly Bill No. 826 - Perchlorate Contamination Prevention Act; implemented July 1, 2006. http://www.dtsc.ca.gov/HazardousWaste/Perchlorate/ </t>
  </si>
  <si>
    <t>• 1-Jan-21
• 1-Jan-25</t>
  </si>
  <si>
    <t xml:space="preserve">• 21-Aug-15
• 1-May-14
</t>
  </si>
  <si>
    <t>Reg. (EC) No 1907/2006 (REACH Candidate List)
Japan Chemical Substances Control Law [Class I]</t>
  </si>
  <si>
    <t>Pentachlorophenol (PCP) and its salts and esters, all members</t>
  </si>
  <si>
    <t>adhesives, heat shrink tubing, paint, motor vehicle oils and fuels. New uses require prior consent!</t>
  </si>
  <si>
    <t>P: Forbidden use as biocide in product-type 7
D: Allowed use as biocide in product-type 8
Authorisation as biocide needed for product-type 9</t>
  </si>
  <si>
    <t xml:space="preserve">1-Mar-2017
</t>
  </si>
  <si>
    <t>Authorisation as biocide needed for product-type 7
D: Allowed use as biocide in product-type 8
P: Forbidden use as biocide in product-type 9</t>
  </si>
  <si>
    <t xml:space="preserve">
1-Mar-2017</t>
  </si>
  <si>
    <t>D: Allowed use as biocide in product-type : 7
D: Allowed use as biocide in product-type : 8
P: Forbidden use as biocide in product-type 9</t>
  </si>
  <si>
    <t>Dir. 2000/53/EC
Reg. (EC) No 1272/2008
Reg. (EC) No 552/2009                 
Reg. (EC) No 1907/2006 (REACH)
GB/T 30512 (ELV China)</t>
  </si>
  <si>
    <t>Reg. (EC) No 1272/2008, Reg.(EU) No 301/2014
Dir. 2000/53/EC                            
Reg. (EC) No 1907/2006 (REACH)
GB/T 30512 (ELV China)</t>
  </si>
  <si>
    <t xml:space="preserve">• (EC) No 1272/2008 Reg. (EC) No 1907/2006 (REACH Annex XIV see Sunset Date)
• Japan Chemical Substances Control Law [Class I]
• CEPA Toxic Expected prohibition date aligned with other signatories to the Stockholm Convention.  Prohibition expected in 2014 to 2015. Report any intentional addition, no testing required
</t>
  </si>
  <si>
    <t>Prohibited ≥ 0.5% w/w in Diethylene glycol methyl ether.  Any intentionally added content in hard parts</t>
  </si>
  <si>
    <t>Legally regulated according to German TRGS 552 limit for workplace air (value 1 µg/m3), TRGS 615 limit for volatile corrosion inhibitors and TRGS 905 classified as carcinogenic class 1. Legally regulated for corrosion inhibition in papers, plastic films and oils via limiting the corresponding sec. amines to 0.5 %.</t>
  </si>
  <si>
    <t>Japan Chemical Substances Control Law [Class I] 
(EC) No1907/2006 (REACH Candidate List)</t>
  </si>
  <si>
    <t>Japan Chemical Substances control Law [Monitoring]
(EC) No1907/2006 (REACH Candidate List)</t>
  </si>
  <si>
    <t>Reg. (EC) No 552/2009
GB/T 30512 (ELV China)</t>
  </si>
  <si>
    <t>Reg. (EC) No 552/2009 Reg. (EC) No 1907/2006 (REACH) 
Japan Chemical Substances Control Law [Class I]
GB/T 30512 (ELV China)
Canada (SOR/2008-218)</t>
  </si>
  <si>
    <t>EU &gt; 0.0002%
Japan: ≤ BAT Intentional addition and non intentional addition prohibited</t>
  </si>
  <si>
    <t>Reg. (EC) No 552/2009, Reg. (EC) No 1272/2008, Reg. (EC) No 1907/2006 (REACH)
Japan Chemical Substances Control Law [Class I].  
Canadian Prohibition of Certain Toxic Substances Regulations, 2012 amended to prohibit the use, manufacture, import, sale and offer for sale of any TBT effective January 1, 2013 except TBTs with the grouping (C4H9)4Sn which are permitted up to a max concentration of 30% (w/w).</t>
  </si>
  <si>
    <t xml:space="preserve">Canadian Priority List in 2008, and Producers, importers and related industry in Canada have to submit information on production or import amount. </t>
  </si>
  <si>
    <t>Only substances in bold face type are deleted substances. Group substance names in light gray type are included to help locate what has changed.</t>
  </si>
  <si>
    <t xml:space="preserve">Phosphorodithioic acid, mixed O,O-bis(1,3-dimethylbutyl and iso-propyl) esters, zinc salts </t>
  </si>
  <si>
    <t>Phosphorodithioic acid,mixed O,O-bis(2-ethylhexyl and iso-butyl and iso-propyl) esters, zinc salts</t>
  </si>
  <si>
    <t>Phosphorodithioic acid,mixed O,O-bis(iso-butyl and pentyl) esters, zinc salts</t>
  </si>
  <si>
    <t>Phosphorodithioic acid, mixed O,O-bis(sec-butyl and isooctyl) esters, zinc salts</t>
  </si>
  <si>
    <t>Resin acids and Rosin acids, hydrogenated, methyl esters</t>
  </si>
  <si>
    <t>Sulfonic acids, C10-18-alkane, phenyl esters</t>
  </si>
  <si>
    <t>1,4-Benzenediamine, N,N' -mixed phenyl and tolyl derivs</t>
  </si>
  <si>
    <t>Mineral fibers (Natural or Synthetic), all members except:
- Non-respirable fibers 
- Fibers with low biopersistence</t>
  </si>
  <si>
    <t>Included in list of substances under REACH PACT assessment
Reg. (EC) No 1907/2006 (REACH Candidate List)</t>
  </si>
  <si>
    <t>Japan Chemical Substance Control Law [Class I]</t>
  </si>
  <si>
    <t>Reg. (EC) No 1272/2008
Reg. (EC) No 552/2009
Japan Chemical Substance Control Law [Class I]</t>
  </si>
  <si>
    <t>Reg. (EC) No 552/2009; 40 CFR §761.185
Japan Chemical Substance Control Law [Class I]</t>
  </si>
  <si>
    <t xml:space="preserve">Canadian Prohibition of Certain Toxic Substances Regulations, 2012 amended to prohibit the use, manufacture, import, sale and offer for sale any PCN effective January 1, 2013.
Japan Chemical Substance Control Law [Class I] </t>
  </si>
  <si>
    <t xml:space="preserve">  </t>
  </si>
  <si>
    <t>Canada has completed the assessment of this substance and concluded it is Not Toxic</t>
  </si>
  <si>
    <t>Canada has completed the assessment of this substance and is not pursuing restrictions that impact the auto sector.  Focus is cosmetics and health care product controls.</t>
  </si>
  <si>
    <t xml:space="preserve">Canada has completed the assessment of this substance and no restrictions directed at the auto sector.  Focus is cosmetics and food/drug controls.  </t>
  </si>
  <si>
    <t>Ammonium Nitrate (AN)    </t>
  </si>
  <si>
    <t>6484-52-2</t>
  </si>
  <si>
    <t>The use of ammonium nitrate inflators in automotive airbags has been the reason for several recalls in the US (NHTSA Consent Order) and other markets.</t>
  </si>
  <si>
    <t>Substance is present in certain pyrotechnical devices</t>
  </si>
  <si>
    <t>1,1'-Biphenyl, dibromo-</t>
  </si>
  <si>
    <t>27479-65-8</t>
  </si>
  <si>
    <t>2,2'-((Dibutylstannylene)bis(thio))diethanol</t>
  </si>
  <si>
    <t>3026-81-1</t>
  </si>
  <si>
    <t>Diazene-1,2-dicarboxamide, Azodicarbonamide (ADCA)</t>
  </si>
  <si>
    <t>123-77-3</t>
  </si>
  <si>
    <t>Blowing agent used for plastics, rubber, adhesive and sealants.</t>
  </si>
  <si>
    <t>Wrong CAS number was cited in the GADSL list: for this substance no IUPAC name  and no CAS No. is given - only an EC  number is available 920-282-7,  therefore the criteria for presence on the list not given.</t>
  </si>
  <si>
    <t>C.I. Pigment Blue 74 (Cobalt Zinc Silicate Blue Phenacite)</t>
  </si>
  <si>
    <t>68412-74-8</t>
  </si>
  <si>
    <t>Polybrominated biphenyls (PBB)</t>
  </si>
  <si>
    <t xml:space="preserve">Distannathiane, 1,3-dibutyl-1,3-dithioxo-
</t>
  </si>
  <si>
    <t>15666-29-2</t>
  </si>
  <si>
    <t>Reg. (EC) No 552/2009, Dir. 2006/122EC 
Canadian Environmental Protection Act, 1999 - Regulations Amending the Prohibition of Certain Toxic Substances Regulations, 2012
US EPA - SNUR: § 721.9582 Certain perfluoroalkyl sulfonates
Stockholm Convention, Annex B
Japan Chemical Substances Control Law [Class I]</t>
  </si>
  <si>
    <t>Lithium nickel cobalt aluminum oxide</t>
  </si>
  <si>
    <t>177997-13-6</t>
  </si>
  <si>
    <t>Silicic acid, zirconium salt, cadmium pigment-encapsulated</t>
  </si>
  <si>
    <t>102184-95-2</t>
  </si>
  <si>
    <t>Stannane, dioctyl-, bis(coco acyloxy) derivs.</t>
  </si>
  <si>
    <t>91648-39-4</t>
  </si>
  <si>
    <t>Dioctyltin oxide, (Stannane, dioctyloxo- )</t>
  </si>
  <si>
    <t>Dibutyltin S,S'-bis(isooctyl mercaptoacetate)Acetic acid, 
2,2'-[(dibutylstannylene)bis(thio)]bis-, 1,1'-diisooctyl ester)</t>
  </si>
  <si>
    <t>1,2-Benzenedicarboxylic acid, dipentylester, branched and linear</t>
  </si>
  <si>
    <t>84777-06-0</t>
  </si>
  <si>
    <t>Pitch, coal tar, high temp.</t>
  </si>
  <si>
    <t>65996-93-2</t>
  </si>
  <si>
    <t xml:space="preserve">alpha-(p-(1,1,3,3-Tetramethylbutyl)phenyl))-omega-hydroxypoly(oxyethylene) </t>
  </si>
  <si>
    <t>9036-19-5</t>
  </si>
  <si>
    <t xml:space="preserve">Reg. (EC) No 1907/2006 (REACH Annex XIV) </t>
  </si>
  <si>
    <t>Polyethylenglycol-[4-(1,1,3,3-tetramethylbutyl)phenyl]-ether</t>
  </si>
  <si>
    <t>9002-93-1</t>
  </si>
  <si>
    <t>2,4 Dinitrotoluene</t>
  </si>
  <si>
    <t>121-14-2</t>
  </si>
  <si>
    <t>Used in detonators of airbags</t>
  </si>
  <si>
    <t xml:space="preserve">Diorganotin compounds, Other Diorganotin compounds
</t>
  </si>
  <si>
    <t>This substance is a Tin chelate compound, not a Diorganotin compound.</t>
  </si>
  <si>
    <t>These substances are not pure Polybrominated biphenyls (PBB) but derivatives and therefore not regulated.</t>
  </si>
  <si>
    <t xml:space="preserve">Cyclotetrasiloxane, 2-(4,4,5,5,6,6,7,7,8,8,9,9,10,10,11,11,11-heptadecafluoroundecyl)-2,4,6,8-tetramethyl-, Si-[3-(oxiranylmethoxy)propyl] derivs </t>
  </si>
  <si>
    <t>206886-57-9</t>
  </si>
  <si>
    <t>Perfluoro compounds, C5-18</t>
  </si>
  <si>
    <t>86508-42-1</t>
  </si>
  <si>
    <t>160336-09-4</t>
  </si>
  <si>
    <t>2-Propenoic acid, 2-methyl-, methyl ester, telomere with 1-dodecanethiol, 2-ethylhexyl 2-propenoate, 3,3,4,4,5,5,6,6,7,7,8,8,9,9,10,10,10-heptadecafluorodecyl 2-propenoate and 2-Propenoic acid</t>
  </si>
  <si>
    <t>2-Propenoic acid, C16-18-alkyl esters, polymers with 3,3,4,4,5,5,6,6,7,7,8,8,9,9,10,10,10-heptadecafluorodecyl acrylate</t>
  </si>
  <si>
    <t>321318-71-2</t>
  </si>
  <si>
    <t>Poly(oxy-1,2-ethanediyl), .alpha.-
(4,4,5,5,6,6,7,7,8,8,9,9,10,10,11,11,11-heptadecafluoro-2-hydroxyundecyl)-.omega.-[(4,4,5,5,6,6,7,7,8,8,9,9,10,10,11,11,11-heptadecafluoro-2-hydroxyundecyl)oxy]-</t>
  </si>
  <si>
    <t>122402-79-3</t>
  </si>
  <si>
    <t>Siloxanes and Silicones, di-Me, mono[3-[(2-methyl-1-oxo-2-propenyl)oxy]propyl group]-terminated, polymers with 3,3,4,4,5,5,6,6,7,7,8,8,9,9,10,10,10-heptadecafluoro-1-decanol- and 2-hydroxyethyl acrylate-blocked 2,4-TDI-trimethylolpropane polymer</t>
  </si>
  <si>
    <t>501098-09-5</t>
  </si>
  <si>
    <t>Trisiloxane, 3,3'-(3,3,4,4,5,5,6,6,7,7,8,8-dodecafluoro-1,10-decanediyl)bis[3-[(dimethylsilyl)oxy]-1,1,5,5-tetramethyl-, reaction products with 4,4,5,5,6,6,7,7,8,8,9,9,10,10,11,11,11-heptadecafluoro-1-undecene</t>
  </si>
  <si>
    <t>185701-89-7</t>
  </si>
  <si>
    <t>For Norway P at 1µg/m  in textiles, carpets and coated products;  0.1% in all other products.                 
REACH Annex XVII: 25 ppb PFOA and its salts, 1000 ppb of one or a combination of PFOA-related substances.
D at 0.1% elsewhere.</t>
  </si>
  <si>
    <t>EU REACh Annex XVII (Restriction with 04.07.2020); Regulation in USA (TSCA Section 5(a), SNUR); Canada (CEPA 1999, Prohibition of Certain Toxic Substances Regulations, 2012 (SOR/2012-285) – prohibited since 01.01.2017; Norway (FOR-2004-06-01-922); plannend Stockholm Convention of Persistent Organic Pollutants (POP)</t>
  </si>
  <si>
    <t>CAS RN</t>
  </si>
  <si>
    <t>4-Nonylphenol, branched and linear, all members</t>
  </si>
  <si>
    <t>Phenol, 4-(1,1,3,3-tetramethylbutyl), ethoxylated, selected</t>
  </si>
  <si>
    <t>93925-43-0</t>
  </si>
  <si>
    <t>27107-89-7</t>
  </si>
  <si>
    <t>This substance is not a Diorganotin compound nor a Triorganotin compound</t>
  </si>
  <si>
    <t>541-02-6</t>
  </si>
  <si>
    <t>Coating, leather</t>
  </si>
  <si>
    <t>84-61-7</t>
  </si>
  <si>
    <t>Dicyclohexyl phthalate</t>
  </si>
  <si>
    <t>556-67-2</t>
  </si>
  <si>
    <t>Octamethylcyclotetrasiloxane</t>
  </si>
  <si>
    <t>12008-41-2</t>
  </si>
  <si>
    <t>Biocide;  Flame retardant</t>
  </si>
  <si>
    <t>5436-43-1</t>
  </si>
  <si>
    <t>77-40-7</t>
  </si>
  <si>
    <t>1313-27-5</t>
  </si>
  <si>
    <t>Molybdenum trioxide</t>
  </si>
  <si>
    <t>57583-54-7</t>
  </si>
  <si>
    <t>Tetrafluoro-methane</t>
  </si>
  <si>
    <t>Tetraphenyl m-phenylene bis(phosphate)</t>
  </si>
  <si>
    <t>597-82-0</t>
  </si>
  <si>
    <t>O,O,O-triphenyl phosphorothioate</t>
  </si>
  <si>
    <t>13674-84-5</t>
  </si>
  <si>
    <t>Tris(2-chloro-1-methylethyl) phosphate</t>
  </si>
  <si>
    <t>620-92-8</t>
  </si>
  <si>
    <t>Steering wheel (Epoxy resin raw material)</t>
  </si>
  <si>
    <t>4,4'-methylenediphenol</t>
  </si>
  <si>
    <t>753-73-1</t>
  </si>
  <si>
    <t>Harness (Transparence conductive film)</t>
  </si>
  <si>
    <t>Dimethyltin dichloride</t>
  </si>
  <si>
    <t>68478-45-5</t>
  </si>
  <si>
    <t>Drive Belts, steering fluid lines, shock absorbers, tubes</t>
  </si>
  <si>
    <t>1,4-Benzenediamine, N,N'-mixed tolyl and xylyl derivs.</t>
  </si>
  <si>
    <t>131-56-6</t>
  </si>
  <si>
    <t>UV adsorber in polymers and paints</t>
  </si>
  <si>
    <t>39635-79-5</t>
  </si>
  <si>
    <t>Pigment, PVC stabilizer, paints</t>
  </si>
  <si>
    <t>2-Ethylhexyl 10-ethyl-4,4-dimethyl-7-oxo-8-oxa-3,5-dithia-4-stannatetradecanoate</t>
  </si>
  <si>
    <t>Harness, leather (PVC heat stabilizer)</t>
  </si>
  <si>
    <t>1,2-Benzenedicarboxylic acid, di-C10-12-branched alkyl esters</t>
  </si>
  <si>
    <t>Plasticizer PVC</t>
  </si>
  <si>
    <t>1,4-Benzenediamine, N,N'-mixed Ph and tolyl and xylyl derivs.</t>
  </si>
  <si>
    <t>68953-83-3</t>
  </si>
  <si>
    <t>Anti-degrading agent in rubber</t>
  </si>
  <si>
    <t>Oligomerisation and alkylation reaction products of 2-phenylpropene and phenol</t>
  </si>
  <si>
    <t>Additive for rubber</t>
  </si>
  <si>
    <t>[Carbonato(2-)]  tetrahydroxytrinickel</t>
  </si>
  <si>
    <t>12607-70-4</t>
  </si>
  <si>
    <t>Ceramic colours and glazes, nickel plating</t>
  </si>
  <si>
    <t>Perfluorohexane-1-sulphonic acid</t>
  </si>
  <si>
    <t>355-46-4</t>
  </si>
  <si>
    <t>Water- and stain-repellant coating for carpets, paper, and textiles, firefighting foam</t>
  </si>
  <si>
    <t>Perfluorohexane-1-sulphonic acid, ammonium salt</t>
  </si>
  <si>
    <t>68259-08-5</t>
  </si>
  <si>
    <t>Potemtial substitute for PFOA</t>
  </si>
  <si>
    <t>Perfluorohexane-1-sulphonic acid, potassium salt</t>
  </si>
  <si>
    <t>3871-99-6</t>
  </si>
  <si>
    <t>Perfluorohexane-1-sulphonic acid and its salts, all members</t>
  </si>
  <si>
    <t>Nonadecafluorodecanoic acid (PFDA) and its sodium and ammonium salts, all members</t>
  </si>
  <si>
    <t>Nonadecafluorodecanoic acid (PFDA)</t>
  </si>
  <si>
    <t>Lubricant, plasticizer</t>
  </si>
  <si>
    <t>Nonadecafluorodecanoic acid, sodium salt</t>
  </si>
  <si>
    <t>3830-45-3</t>
  </si>
  <si>
    <t>Nonadecafluorodecanoic acid, ammonium salt</t>
  </si>
  <si>
    <t>3108-42-7</t>
  </si>
  <si>
    <t>Amines, N-C16-18-alkyl (evennumbered) propane-1,3-diamine</t>
  </si>
  <si>
    <t>133779-11-0</t>
  </si>
  <si>
    <t>Lubricant</t>
  </si>
  <si>
    <t>UVCB-Diamines, all members</t>
  </si>
  <si>
    <t>Decamethylcyclopentasiloxane</t>
  </si>
  <si>
    <t>Softener, elastomers, rubber</t>
  </si>
  <si>
    <t>Damper, cable, caliper, label, tape (Plasticizer and other plastic blocking inhibitor)</t>
  </si>
  <si>
    <t>2,2',4,4'-Tetrabromodiphenyl ether</t>
  </si>
  <si>
    <t>4,4'-(1-Methylpropylidene)bisphenol</t>
  </si>
  <si>
    <t>Harness, leather, electronics</t>
  </si>
  <si>
    <t>Leather, electronics For a lubricant, grease, oil pressure liquid</t>
  </si>
  <si>
    <t>Harness, leather, sealer, adhesive</t>
  </si>
  <si>
    <t>2,4-Dihydroxybenzophenone</t>
  </si>
  <si>
    <t xml:space="preserve">Tetrabromo-bisphenol-S is a flame retardent;  usage in textiles, plastics </t>
  </si>
  <si>
    <t>4,4'-sulphonylbis[2,6-dibromophenol],Tetrabromobisphenol S, (TBBPS)</t>
  </si>
  <si>
    <t xml:space="preserve"> Only washer fluid with ethanol would be allowed (South Korea)</t>
  </si>
  <si>
    <t>335-76-2</t>
  </si>
  <si>
    <t>Diisobutyltin oxide</t>
  </si>
  <si>
    <t xml:space="preserve">Tin, dichloro[29H,31H-phthalocyaninato(2-)-N29,N30,N31,N32]-, (OC-6-12)- </t>
  </si>
  <si>
    <t>The purpose of this reference list is to facilitate the usage of GADSL for those that want to look up individual CAS Registry Numbers related to the group names. The reference list should not be used when cascading the requirements or incorporated into company standards. Always refer to the GADSL document in those cases. 
CAS Registry Numbers (CAS RNs) reflected in GADSL were obtained by reference to national and regional regulatory requirements.  CAS RNs have not been verified with CAS.</t>
  </si>
  <si>
    <t>57583-35-4</t>
  </si>
  <si>
    <t>10124-36-4
31119-53-6</t>
  </si>
  <si>
    <t>Reg. (EC) No 1907/2006 (REACH Candidate List) 
Included in list of substances under REACH PACT assessment</t>
  </si>
  <si>
    <t>Benzyl octyl phthalate (B79P)</t>
  </si>
  <si>
    <t>68515-40-2</t>
  </si>
  <si>
    <t>Canadian Government has completed a draft risk assessment and proposed that the substance be declared toxic (http://www.ec.gc.ca/ese-ees/default.asp?lang=En&amp;n=516A504A-1).  Government is required to regulate toxic substances once the assessment is finalized (late 2018)</t>
  </si>
  <si>
    <t>Canadian Government has revised the regulation prohibiting BNST and removed any controls on the substance.  The government has concluded BNST is not likely entering the environment in quantities or in a manner to impact human health or the environment.  The government has not yet removed BNST from Schedule 1 of the Canadian Environment Protection Act.</t>
  </si>
  <si>
    <t>Thermoplastic PVC, PVC tape, PVC foam, and sealers</t>
  </si>
  <si>
    <t>1,6,7,8,9,14,15,16,17,17,18,18-Dodecachloropentacyclo[12.2.1.1*6,9*.0*2,13*.0*5,10*]octadeca-7,15-diene, all members</t>
  </si>
  <si>
    <t xml:space="preserve">1,6,7,8,9,14,15,16,17,17,18,18-Dodecachloropentacyclo[12.2.1.1*6,9*.0*2,13*.0*5,10*]octadeca-7,15-diene </t>
  </si>
  <si>
    <t xml:space="preserve">135821-74-8 </t>
  </si>
  <si>
    <t>135821-03-3</t>
  </si>
  <si>
    <t>Reg. (EC) No 1907/2006 (REACH Candidate List)
Additional isomers were added to the List</t>
  </si>
  <si>
    <t>0.01% by weight of Mercury in the articles or any part thereof</t>
  </si>
  <si>
    <t>Reg. (EC) No 1907/2006 (REACH Candidate List)
See also substance entry in Biocidal coatings / biocidal additives, selected</t>
  </si>
  <si>
    <t>0.6% in windscreen washing or defrosting fluids</t>
  </si>
  <si>
    <t>Nonaethylene glycol p-nonylphenyl ether; NONOXYNOL 9</t>
  </si>
  <si>
    <t>14409-72-4</t>
  </si>
  <si>
    <t>Reaction mass of titanium dioxide and silver chloride.
Substance must be reported regarding EC number  944-224-5</t>
  </si>
  <si>
    <t>EC 944-224-5</t>
  </si>
  <si>
    <r>
      <t xml:space="preserve">Reaction mass of titanium dioxide and silver chloride </t>
    </r>
    <r>
      <rPr>
        <b/>
        <i/>
        <sz val="10"/>
        <color theme="0" tint="-0.499984740745262"/>
        <rFont val="Arial"/>
        <family val="2"/>
      </rPr>
      <t xml:space="preserve"> individual CAS # used none for the "reaction mass" both must be present to report</t>
    </r>
  </si>
  <si>
    <t>Better way to report "Reaction mass of titanium dioxide and silver chloride"</t>
  </si>
  <si>
    <t>Terphenyl, hydrogenated</t>
  </si>
  <si>
    <t>61788-32-7</t>
  </si>
  <si>
    <t>Used as additive in plastic materials, adhesives and sealants, and paints</t>
  </si>
  <si>
    <t>Cobalt, borate 2-ethylhexanoate complexes</t>
  </si>
  <si>
    <t>91782-60-4</t>
  </si>
  <si>
    <t>Cobalt, borate propionate complexes</t>
  </si>
  <si>
    <t>91782-61-5</t>
  </si>
  <si>
    <t>12565-18-3 is Deleted Registry Number, Revised CAS RN® is 19529-38-5 but it is iron compound</t>
  </si>
  <si>
    <t>2,2',3,3',4,5',6-heptabromodiphenyl ether</t>
  </si>
  <si>
    <t>446255-22-7</t>
  </si>
  <si>
    <t>2,2',3,4,4',5',6-Heptabromodiphenyl ether</t>
  </si>
  <si>
    <t>207122-16-5</t>
  </si>
  <si>
    <t>2,2',4,4',5,5'-Hexabromodiphenyl ether</t>
  </si>
  <si>
    <t>68631-49-2</t>
  </si>
  <si>
    <t>2,2',4,4',5,6'-hexabromodiphenyl ether</t>
  </si>
  <si>
    <t>207122-15-4</t>
  </si>
  <si>
    <t>2,2',4,4',5-Pentabromodiphenyl ether</t>
  </si>
  <si>
    <t>60348-60-9</t>
  </si>
  <si>
    <t>2,2',4,4'-tetrabromodiphenyl ether</t>
  </si>
  <si>
    <t>Benzen,1,2,4,5-tetrabromo-3-(2,4-dibromophenoxy)-</t>
  </si>
  <si>
    <t>116995-33-6</t>
  </si>
  <si>
    <t>Benzene, 1,1'-oxybis[2,3,4,6-tetrabromo-</t>
  </si>
  <si>
    <t>117964-21-3</t>
  </si>
  <si>
    <t>Bis(pentabromophenyl) ether (decabromodiphenyl ether) (DecaBDE)</t>
  </si>
  <si>
    <t>109945-70-2</t>
  </si>
  <si>
    <t>1201677-32-8</t>
  </si>
  <si>
    <t>145538-74-5</t>
  </si>
  <si>
    <t>Nickel, [[2,2'-[1,2-phenylenebis[(nitrilo-.kappa.N)methylidyne]]bis[phenolato-.kappa.O]](2-)]-</t>
  </si>
  <si>
    <t>Reaction mass of melamine and nickel, 5,5'-azobis-2,4,6(1H,3H,5H)-pyrimidinetrione complexes</t>
  </si>
  <si>
    <t>Nickel hydride (NiH)</t>
  </si>
  <si>
    <t>14332-32-2</t>
  </si>
  <si>
    <t>2-bromobiphenyl</t>
  </si>
  <si>
    <t>2052-07-5</t>
  </si>
  <si>
    <t>3-bromobiphenyl</t>
  </si>
  <si>
    <t>2113-57-7</t>
  </si>
  <si>
    <t>4-Bromobiphenyl</t>
  </si>
  <si>
    <t>92-66-0</t>
  </si>
  <si>
    <t>Heptabromobiphenyl</t>
  </si>
  <si>
    <t>35194-78-6</t>
  </si>
  <si>
    <t>Nonabromo-1,1′-biphenyl</t>
  </si>
  <si>
    <t>27753-52-2</t>
  </si>
  <si>
    <t>Pentabromobiphenyl</t>
  </si>
  <si>
    <t>56307-79-0</t>
  </si>
  <si>
    <t>108171-26-2</t>
  </si>
  <si>
    <t>Alkanes, C10-12, chloro</t>
  </si>
  <si>
    <t>Alkanes, C10-26, chloro</t>
  </si>
  <si>
    <t xml:space="preserve">Alkanes, C10-32, chloro </t>
  </si>
  <si>
    <t>97659-46-6</t>
  </si>
  <si>
    <t>84776-06-7</t>
  </si>
  <si>
    <t>Undecane, 1,1,1,3,5,7,9,11,11-nonachloro-</t>
  </si>
  <si>
    <t>Undecane, 1,1,1,3,6,7,10,11-octachloro-</t>
  </si>
  <si>
    <t>Undecane, 1,1,1,3,9,11,11,11-octachloro-</t>
  </si>
  <si>
    <t>Undecane, 1,2,10,11,?,?,?,?-octachloro-</t>
  </si>
  <si>
    <t>Undecane, decachloro-</t>
  </si>
  <si>
    <t>Undecane, heptachloro-</t>
  </si>
  <si>
    <t>Undecane, nonachloro-</t>
  </si>
  <si>
    <t>Undecane, octachloro-</t>
  </si>
  <si>
    <t>97553-43-0</t>
  </si>
  <si>
    <t>18993-26-5</t>
  </si>
  <si>
    <t>601523-20-0</t>
  </si>
  <si>
    <t>601523-25-5</t>
  </si>
  <si>
    <t>221174-07-8</t>
  </si>
  <si>
    <t>276673-33-7</t>
  </si>
  <si>
    <t>219697-10-6</t>
  </si>
  <si>
    <t>219697-11-7</t>
  </si>
  <si>
    <t>36312-81-9</t>
  </si>
  <si>
    <t>45285-51-6</t>
  </si>
  <si>
    <t>PFOA isomers</t>
  </si>
  <si>
    <t>90480-55-0</t>
  </si>
  <si>
    <t>1882109-81-0</t>
  </si>
  <si>
    <t>1882109-80-9</t>
  </si>
  <si>
    <t>1882109-79-6</t>
  </si>
  <si>
    <t>1882109-78-5</t>
  </si>
  <si>
    <t>1882109-77-4</t>
  </si>
  <si>
    <t>1882109-76-3</t>
  </si>
  <si>
    <t>1882109-75-2</t>
  </si>
  <si>
    <t>1882109-74-1</t>
  </si>
  <si>
    <t>1882109-73-0</t>
  </si>
  <si>
    <t>1882109-72-9</t>
  </si>
  <si>
    <t>1882109-71-8</t>
  </si>
  <si>
    <t>1882109-70-7</t>
  </si>
  <si>
    <t>1882109-68-3</t>
  </si>
  <si>
    <t>1882109-67-2</t>
  </si>
  <si>
    <t>1882109-66-1</t>
  </si>
  <si>
    <t>1882109-65-0</t>
  </si>
  <si>
    <t>1882109-64-9</t>
  </si>
  <si>
    <t>1882109-63-8</t>
  </si>
  <si>
    <t>1882109-69-4</t>
  </si>
  <si>
    <t>1882109-62-7</t>
  </si>
  <si>
    <t>1882109-61-6</t>
  </si>
  <si>
    <t>1882109-60-5</t>
  </si>
  <si>
    <t>1882109-59-2</t>
  </si>
  <si>
    <t>1882109-58-1</t>
  </si>
  <si>
    <t>1812247-20-3</t>
  </si>
  <si>
    <t>1812247-19-0</t>
  </si>
  <si>
    <t>1812247-18-9</t>
  </si>
  <si>
    <t>1812247-17-8</t>
  </si>
  <si>
    <t>1192593-79-5</t>
  </si>
  <si>
    <t>1144512-36-6</t>
  </si>
  <si>
    <t>1144512-35-5</t>
  </si>
  <si>
    <t>1144512-34-4</t>
  </si>
  <si>
    <t>1144512-18-4</t>
  </si>
  <si>
    <t>909009-42-3</t>
  </si>
  <si>
    <t>705240-04-6</t>
  </si>
  <si>
    <t>207678-51-1</t>
  </si>
  <si>
    <t>123116-17-6</t>
  </si>
  <si>
    <t>35605-76-6</t>
  </si>
  <si>
    <t>15166-06-0</t>
  </si>
  <si>
    <t>PFOA salts (including linear and branched isomers)</t>
  </si>
  <si>
    <t>90480-56-1</t>
  </si>
  <si>
    <t>68141-02-6</t>
  </si>
  <si>
    <t>98241-25-9</t>
  </si>
  <si>
    <t>13058-06-5</t>
  </si>
  <si>
    <t>1195164-59-0</t>
  </si>
  <si>
    <t>19742-57-5</t>
  </si>
  <si>
    <t>Perfluorooctanoate (conjugate base of the free acid)</t>
  </si>
  <si>
    <t>Branched perfluorooctanoic acid</t>
  </si>
  <si>
    <t>Hexanoic acid, 2,2,3,4,5,5,6,6,6-nonafluoro-3,4- bis(trifluoromethyl)-</t>
  </si>
  <si>
    <t>Hexanoic acid, 2,3,3,4,4,5,6,6,6-nonafluoro-2,5- bis(trifluoromethyl)-</t>
  </si>
  <si>
    <t>Hexanoic acid, 2,2,3,3,4,5,5,6,6,6-decafluoro-4- (1,1,2,2,2-pentafluoroethyl)-</t>
  </si>
  <si>
    <t>Hexanoic acid, 2,2,3,4,4,5,5,6,6,6-decafluoro-3-(1,1,2,2,2-pentafluoroethyl)-</t>
  </si>
  <si>
    <t>Pentanoic acid, 2,3,3,4,4,5,5,5-octafluoro-2- (1,1,2,2,3,3,3-heptafluoropropyl)-</t>
  </si>
  <si>
    <t>Pentanoic acid, 2,3,3,4,4,5,5,5-octafluoro-2- [1,2,2,2-tetrafluoro-1-(trifluoromethyl)ethyl]-</t>
  </si>
  <si>
    <t>Pentanoic acid, 2,2,3,5,5,5-hexafluoro-3,4,4- tris(trifluoromethyl)-</t>
  </si>
  <si>
    <t>Pentanoic acid, 2,2,4,5,5,5-hexafluoro-3,3,4-tris(trifluoromethyl)-</t>
  </si>
  <si>
    <t>Pentanoic acid, 2,3,3,5,5,5-hexafluoro-2,4,4- tris(trifluoromethyl)-</t>
  </si>
  <si>
    <t>Pentanoic acid, 2,3,4,5,5,5-hexafluoro-2,3,4- tris(trifluoromethyl)-</t>
  </si>
  <si>
    <t>Pentanoic acid, 2,4,4,5,5,5-hexafluoro-2,3,3-tris(trifluoromethyl)-</t>
  </si>
  <si>
    <t>Pentanoic acid, 3,3,4,5,5,5-hexafluoro-2,2,4-tris(trifluoromethyl)-</t>
  </si>
  <si>
    <t>Pentanoic acid, 2,2,3,4,5,5,5-heptafluoro-3-(1,1,2,2,2-pentafluoroethyl)-4-(trifluoromethyl)-</t>
  </si>
  <si>
    <t>Pentanoic acid, 2,2,4,4,5,5,5-heptafluoro-3-(1,1,2,2,2-pentafluoroethyl)-3-(trifluoromethyl)-</t>
  </si>
  <si>
    <t>Pentanoic acid, 2,3,4,4,5,5,5-heptafluoro-3-(1,1,2,2,2-pentafluoroethyl)-2-(trifluoromethyl)-</t>
  </si>
  <si>
    <t>Pentanoic acid, 2,3,3,4,5,5,5-heptafluoro-2-(1,1,2,2,2-pentafluoroethyl)-4-(trifluoromethyl)-</t>
  </si>
  <si>
    <t>Pentanoic acid, 2,3,4,4,5,5,5-heptafluoro-2-(1,1,2,2,2-pentafluoroethyl)-3-(trifluoromethyl)-</t>
  </si>
  <si>
    <t>Pentanoic acid, 3,3,4,4,5,5,5-heptafluoro-2-(1,1,2,2,2-pentafluoroethyl)-2-(trifluoromethyl)-</t>
  </si>
  <si>
    <t>Pentanoic acid, 3,4,4,5,5,5-hexafluoro-2,2,3-(trifluoromethyl)-</t>
  </si>
  <si>
    <t>Butanoic acid, 4,4,4-trifluoro-2,2,3,3-tetrakis(trifluoromethyl)-</t>
  </si>
  <si>
    <t>Butanoic acid, 2,3,4,4,4-pentafluoro-2-[1,2,2,2-tetrafluoro-1-(trifluoromethyl)ethyl]-3-(trifluoromethyl)-</t>
  </si>
  <si>
    <t>Butanoic acid, 2,3,3,4,4,4-hexafluoro-2-[2,2,2-trifluoro-1,1-bis(trifluoromethyl)ethyl]-</t>
  </si>
  <si>
    <t>Butanoic acid, 3,3,4,4,4-pentafluoro-2-[1,2,2,2-tetrafluoro-1-(trifluoromethyl)ethyl]-2-(trifluoromethyl)-</t>
  </si>
  <si>
    <t>Butanoic acid, 3,3,4,4,4-pentafluoro-2,2-bis(1,1,2,2,2-pentafluoroethyl)-</t>
  </si>
  <si>
    <t>Hexanoic acid, 2,2,4,4,5,5,6,6,6-nonafluoro-3,3-bis(trifluoromethyl)-</t>
  </si>
  <si>
    <t>Hexanoic acid, 2,3,3,4,5,5,6,6,6-nonafluoro-2,4-bis(trifluoromethyl)-</t>
  </si>
  <si>
    <t>Hexanoic acid, 2,3,4,4,5,5,6,6,6-nonafluoro-2,3-bis(trifluoromethyl)-</t>
  </si>
  <si>
    <t>Hexanoic acid, 3,3,4,4,5,5,6,6,6-nonafluoro-2,2-bis(trifluoromethyl)-</t>
  </si>
  <si>
    <t>Hexanoic acid, 2,2,3,3,5,5,6,6,6-nonafluoro-4,4-bis(trifluoromethyl)-</t>
  </si>
  <si>
    <t>Hexanoic acid, 2,2,3,3,4,5,6,6,6-nonafluoro-4,5-bis(trifluoromethyl)-</t>
  </si>
  <si>
    <t>Hexanoic acid, 2,2,3,4,4,5,6,6,6-nonafluoro-3,5-bis(trifluoromethyl)-</t>
  </si>
  <si>
    <t>Hexanoic acid, 2,2,3,3,4,4,6,6,6-nonafluoro-5,5-bis(trifluoromethyl)-</t>
  </si>
  <si>
    <t>Heptanoic acid, 2,2,3,3,4,5,5,6,6,7,7,7-dodecafluoro-4-(trifluoromethyl)-</t>
  </si>
  <si>
    <t>Heptanoic acid, 2,2,3,3,4,4,5,6,6,7,7,7-dodecafluoro-5-(trifluoromethyl)-</t>
  </si>
  <si>
    <t>Heptanoic acid, 2,2,3,4,4,5,5,6,6,7,7,7-dodecafluoro-3-(trifluoromethyl)-</t>
  </si>
  <si>
    <t>Heptanoic acid, 2,3,3,4,4,5,5,6,6,7,7,7-dodecafluoro-2-(trifluoromethyl)-</t>
  </si>
  <si>
    <t>Isooctanoic acid, pentadecafluoro-</t>
  </si>
  <si>
    <t>Hexanoic acid, 2,3,3,4,4,5,5,6,6,6-decafluoro-2-(1,1,2,2,2-pentafluoroethyl)-</t>
  </si>
  <si>
    <t>Heptanoic acid, 2,2,3,3,4,4,5,5,6,7,7,7-dodecafluoro-6-(trifluoromethyl)-</t>
  </si>
  <si>
    <t>Ammonium salt, linear/branched PFOA (Octanoic acid, pentadecafluoro-, branched,ammonium salt)</t>
  </si>
  <si>
    <t>Octanoic acid, 2,2,3,3,4,4,5,5,6,6,7,7,8,8,8-pentadecafluoro-, chromium(3+) salt (3:1)</t>
  </si>
  <si>
    <t>Ethanaminium, N,N,N-triethyl-,2,2,3,3,4,4,5,5,6,6,7,7,8,8,8-pentadecafluorooctanoate (1:1)</t>
  </si>
  <si>
    <t>Hexanoic acid, 2,3,3,4,4,5,5,6,6,6-decafluoro-2-(1,1,2,2,2- pentafluoroethyl)-, ammonium salt(1:1)</t>
  </si>
  <si>
    <t>Hexanoic acid, 2,3,3,4,4,5,5,6,6,6-decafluoro-2-(1,1,2,2,2-pentafluoroethyl)-, sodium salt (1:1)</t>
  </si>
  <si>
    <t>Heptanoic acid, 2,2,3,3,4,4,5,5,6,7,7,7-dodecafluoro-6-(trifluoromethyl)-, ammoniumsalt (1:1)</t>
  </si>
  <si>
    <t>61436-04-2</t>
  </si>
  <si>
    <t>29457-73-6</t>
  </si>
  <si>
    <t>18017-22-6</t>
  </si>
  <si>
    <t>15739-82-9</t>
  </si>
  <si>
    <t>15715-47-6</t>
  </si>
  <si>
    <t>Fluorotelomer iodides (FTIs)</t>
  </si>
  <si>
    <t>30046-31-2</t>
  </si>
  <si>
    <t>65510-55-6</t>
  </si>
  <si>
    <t>65510-56-7</t>
  </si>
  <si>
    <t>68188-12-5</t>
  </si>
  <si>
    <t>68390-33-0</t>
  </si>
  <si>
    <t>Fluorotelomer alcohols (FTOHs)</t>
  </si>
  <si>
    <t>60699-51-6</t>
  </si>
  <si>
    <t>39239-77-5</t>
  </si>
  <si>
    <t>Flourotelomer Acrylates and Methacrylates(FTACs and FTMACs)</t>
  </si>
  <si>
    <t>16083-78-6</t>
  </si>
  <si>
    <t>4980-53-4</t>
  </si>
  <si>
    <t>6014-75-1</t>
  </si>
  <si>
    <t>16083-87-7</t>
  </si>
  <si>
    <t>52956-82-8</t>
  </si>
  <si>
    <t>74256-14-7</t>
  </si>
  <si>
    <t>74256-15-8</t>
  </si>
  <si>
    <t>17741-60-5</t>
  </si>
  <si>
    <t>2144-54-9</t>
  </si>
  <si>
    <t>27905-45-9</t>
  </si>
  <si>
    <t>1996-88-9</t>
  </si>
  <si>
    <t>85631-54-5</t>
  </si>
  <si>
    <t>91615-22-4</t>
  </si>
  <si>
    <t>94158-63-1</t>
  </si>
  <si>
    <t>94158-64-2</t>
  </si>
  <si>
    <t>94158-65-3</t>
  </si>
  <si>
    <t>Perfluoroalkyl halides (incl. linear and branched isomers)</t>
  </si>
  <si>
    <t>307-50-6</t>
  </si>
  <si>
    <t>307-60-8</t>
  </si>
  <si>
    <t>307-63-1</t>
  </si>
  <si>
    <t>335-79-5</t>
  </si>
  <si>
    <t>376-04-5</t>
  </si>
  <si>
    <t>423-62-1</t>
  </si>
  <si>
    <t>558-97-4</t>
  </si>
  <si>
    <t>677-93-0</t>
  </si>
  <si>
    <t>Heptanoic acid, 2,2,3,3,4,4,5,5,6,7,7,7-dodecafluoro-6-(trifluoromethyl)-, iron salt (1:x)</t>
  </si>
  <si>
    <t>Heptanoic acid, 2,2,3,3,4,4,5,5,6,7,7,7-dodecafluoro-6-(trifluoromethyl)-, potassium salt(1:1)</t>
  </si>
  <si>
    <t>Heptanoic acid, 2,2,3,3,4,4,5,5,6,7,7,7-dodecafluoro-6-(trifluoromethyl)- , sodium salt(1:1)</t>
  </si>
  <si>
    <t>Heptanoic acid, 2,2,3,3,4,4,5,5,6,7,7,7-dodecafluoro-6-(trifluoromethyl)-, chromium salt(1:x)</t>
  </si>
  <si>
    <t>Heptanoic acid, 2,2,3,3,4,4,5,5,6,7,7,7-dodecafluoro-6-(trifluoromethyl)-, aluminum salt(3:1)</t>
  </si>
  <si>
    <t>Decane, 1,1,1,2,2,3,3,4,4,5,5,6,6,7,7,8,8-heptadecafluoro-10-iodo-</t>
  </si>
  <si>
    <t>Dodecane,1,1,1,2,2,3,3,4,4,5,5,6,6,7,7,8,8,9,9,10,10-heneicosafluoro-12-iodo-</t>
  </si>
  <si>
    <t>Tetradecane,1,1,1,2,2,3,3,4,4,5,5,6,6,7,7,8,8,9,9,10,10,11,11,12,12- pentacosafluoro-14-iodo-</t>
  </si>
  <si>
    <t>Hexadecane,1,1,1,2,2,3,3,4,4,5,5,6,6,7,7,8,8,9,9,10,10,11,11,12,12,13,13,14, 14-nonacosafluoro-16-iodo-</t>
  </si>
  <si>
    <t>Undecane, 1,1,1,2,2,3,3,4,4,5,5,6,6,7,7,8,8,9,9-nonadecafluoro-11-iodo-</t>
  </si>
  <si>
    <t>Alkyl iodides, C4-20, γ-ω-perfluoro</t>
  </si>
  <si>
    <t>Alkyl iodides, C10-12, γ-ω-perfluoro</t>
  </si>
  <si>
    <t>1-Hexadecanol,3,3,4,4,5,5,6,6,7,7,8,8,9,9,10,10,11,11,12,12,13,13,14,14,15,15,16,16,16-nonacosafluoro-</t>
  </si>
  <si>
    <t>1-Tetradecanol,3,3,4,4,5,5,6,6,7,7,8,8,9,9,10,10,11,11,12,12,13,13,14,14,14-pentacosafluoro-</t>
  </si>
  <si>
    <t>1-Dodecanol,3,3,4,4,5,5,6,6,7,7,8,8,9,9,10,10,11,11,12,12,12-heneicosafluoro-</t>
  </si>
  <si>
    <t>1-Decanol, 3,3,4,4,5,5,6,6,7,7,8,8,9,9,10,10,10-heptadecafluoro-</t>
  </si>
  <si>
    <t>2-Propenoic acid,4,4,5,5,6,6,7,7,8,8,9,9,10,10,11,11,12,12,13,13,14,14,15,15,16,17,17,17-octacosafluoro-2-hydroxy-16-(trifluoromethyl)heptadecyl ester</t>
  </si>
  <si>
    <t>2-Propenoic acid, 2-methyl-,3,3,4,4,5,5,6,6,7,7,8,8,9,9,10,10,11,11,12,12,13,13,14,14,15,15,16,16,16-nonacosafluorohexadecylester</t>
  </si>
  <si>
    <t>2-Propenoic acid, 2-methyl-,3,3,4,4,5,5,6,6,7,7,8,8,9,9,10,10,11,11,12,12,13,13,14,14,14-pentacosafluorotetradecyl ester</t>
  </si>
  <si>
    <t>2-Propenoic acid,4,4,5,5,6,6,7,7,8,8,9,9,10,10,11,11,12,12,13,13,14,15,15,15-tetracosafluoro-2-hydroxy-14-(trifluoromethyl)pentadecyl ester</t>
  </si>
  <si>
    <t>2-Propenoic acid,3,3,4,4,5,5,6,6,7,7,8,8,9,9,10,10,11,11,12,12,13,14,14,14-tetracosafluoro-13-(trifluoromethyl)tetradecyl ester</t>
  </si>
  <si>
    <t>2-Propenoic acid, 2-methyl-,3,3,4,4,5,5,6,6,7,7,8,8,9,9,10,10,11,12,12,12-eicosafluoro-11-(trifluoromethyl)dodecyl ester</t>
  </si>
  <si>
    <t>2-Propenoic acid, 2-methyl-,3,3,4,4,5,5,6,6,7,7,8,8,9,9,10,10,11,11,12,12,13,14,14,14-tetracosafluoro-13-(trifluoromethyl)tetradecyl ester</t>
  </si>
  <si>
    <t>2-(Perfluorodecyl) ethyl acrylate,  2-Propenoic acid, 3,3,4,4,5,5,6,6,7,7,8,8,9,9,10,10,11,11,12,12,12-heneicosafluorododecyl ester</t>
  </si>
  <si>
    <t>2-(Perfluorodecyl) ethyl methacrylate,  2- Propenoic acid, 2-methyl-, 3,3,4,4,5,5,6,6,7,7,8,8,9,9,10,10,11,11,12,12,12-heneicosafluorododecyl ester</t>
  </si>
  <si>
    <t>8:2 Fluorotelomer acrylate,  2-Propenoic acid, 3,3,4,4,5,5,6,6,7,7,8,8,9,9,10,10,10-heptadecafluorodecyl ester</t>
  </si>
  <si>
    <t>8:2 Fluorotelomer methacrylate, 2-Propenoic acid, 2-methyl-, 3,3,4,4,5,5,6,6,7,7,8,8,9,9,10,10,10-heptadecafluorodecyl ester</t>
  </si>
  <si>
    <t>2-Propenoic acid, γ-ω-perfluoro-C8-14-alkyl esters</t>
  </si>
  <si>
    <t>2-Propenoic acid, 3,3,4,4,5,5,6,6,7,7,8,8,9,9,10,10,11,11,12,12,13,13,14,14,15,16,16,16-octacosafluoro-15-(trifluoromethyl)hexadecyl ester</t>
  </si>
  <si>
    <t>2-Propenoic acid,3,3,4,4,5,5,6,6,7,7,8,8,9,9,10,10,11,11,12,12,13,13,14,14,15,15,16,16,17,18,18,18-dotriacontafluoro-17-(trifluoromethyl)octadecyl ester</t>
  </si>
  <si>
    <t>2-Propenoic acid, 2-methyl-,3,3,4,4,5,5,6,6,7,7,8,8,9,9,10,10,11,11,12,12,13,13,14,14,15,16,16,16-octacosafluoro-15-(trifluoromethyl)hexadecyl ester</t>
  </si>
  <si>
    <t>2-Propenoic acid, 2-methyl-, 3,3,4,4,5,5,6,6,7,7,8,8,9,9,10,10,11,11,12,12,13,13,14,14,15,15,16,16,17,18,18,18-dotriacontafluoro-17-(trifluoromethyl)octadecylester</t>
  </si>
  <si>
    <t>Perfluorooctyl iodide</t>
  </si>
  <si>
    <t>Undecane, 1,1,1,2,2,3,3,4,4,5,5,6,6,7,7,8,8,9,9,10,10,11,11-tricosafluoro-11-iodo-</t>
  </si>
  <si>
    <t>Dodecane, 1,1,1,2,2,3,3,4,4,5,5,6,6,7,7,8,8,9,9,10,10,11,11,12,12-pentacosafluoro-12-iodo-</t>
  </si>
  <si>
    <t>Tetradecane, 1,1,1,2,2,3,3,4,4,5,5,6,6,7,7,8,8,9,9,10,10,11,11,12,12,13,13,14,14-nonacosafluoro-14-iodo-</t>
  </si>
  <si>
    <t>Pentadecane, 1,1,1,2,2,3,3,4,4,5,5,6,6,7,7,8,8,9,9,10,10,11,11,12,12,13,13,14,14,15,15-hentriacontafluoro-15-iodo</t>
  </si>
  <si>
    <t>Tridecane, 1,1,1,2,2,3,3,4,4,5,5,6,6,7,7,8,8,9,9,10,10,11,11,12,12,13,13-heptacosafluoro-13-iodo-</t>
  </si>
  <si>
    <t>Decane, 1,1,1,2,2,3,3,4,4,5,5,6,6,7,7,8,8,9,9,10,10-heneicosafluoro-10-iodo-</t>
  </si>
  <si>
    <t>Nonane, 1,1,1,2,2,3,3,4,4,5,5,6,6,7,7,8,8,9,9-nonadecafluoro-9-iodo-</t>
  </si>
  <si>
    <t>Decane, 1,1,1,2,3,3,4,4,5,5,6,6,7,7,8,8,9,9,10,10-eicosafluoro-10-iodo-2-(trifluoromethyl)-</t>
  </si>
  <si>
    <t>3248-61-1</t>
  </si>
  <si>
    <t>3248-63-3</t>
  </si>
  <si>
    <t>307-43-7</t>
  </si>
  <si>
    <t>90622-71-2</t>
  </si>
  <si>
    <t>Fluorotelomer oelfins (FTOs)</t>
  </si>
  <si>
    <t>30389-25-4</t>
  </si>
  <si>
    <t>Other PFOA Related Compounds</t>
  </si>
  <si>
    <t>125476-71-3</t>
  </si>
  <si>
    <t>161045-59-6</t>
  </si>
  <si>
    <t>165320-75-2</t>
  </si>
  <si>
    <t>83048-65-1</t>
  </si>
  <si>
    <t>78560-44-8</t>
  </si>
  <si>
    <t>Dodecane, 1,1,1,2,3,3,4,4,5,5,6,6,7,7,8,8,9,9,10,10,11,11,12, 12-tetracosafluoro-12-iodo-2-(trifluoromethyl)-</t>
  </si>
  <si>
    <t>Tetradecane, 1,1,1,2,3,3,4,4,5,5,6,6,7,7,8,8,9,9,10,10,11,11,12,12,13,13,14,14-octacosafluoro-14-iodo-2-(trifluoromethyl)-</t>
  </si>
  <si>
    <t>Decane, 1-bromo-1,1,2,2,3,3,4,4,5,5,6,6,7,7,8,8,9,9,10,10,10-heneicosafluoro-</t>
  </si>
  <si>
    <t>Alkyl iodides, C6-18, perfluoro</t>
  </si>
  <si>
    <t>8:2 Fluorotelomer olefin</t>
  </si>
  <si>
    <t>1-Dodecene,3,3,4,4,5,5,6,6,7,7,8,8,9,9,10,10,11,11,12,12,12-heneicosafluoro-</t>
  </si>
  <si>
    <t>Silicic acid (H4SiO4), disodium salt, reaction products with chlorotrimethylsilane and 3,3,4,4,5,5,6,6,7,7,8,8,9,9,10,10,10-heptadecafluoro-1-decanol</t>
  </si>
  <si>
    <t>Poly[[1,3-bis(3,3,4,4,5,5,6,6,7,7,8,8,9,9,10,10,10-heptadecafluorodecyl )-1,3:1,3-disiloxanediylidene]-1,3-</t>
  </si>
  <si>
    <t>1,5-Trisiloxanediol, 3-(3,3,4,4,5,5,6,6,7,7,8,8,9,9,10,10,10-heptadecafluorodecyl)-1,1,3,5,5-pentamethyl- (9CI)</t>
  </si>
  <si>
    <t>Silane, (3,3,4,4,5,5,6,6,7,7,8,8,9,9,10,10,10-heptadecafluorodecyl)trimethoxy-</t>
  </si>
  <si>
    <t>Silane, trichloro(3,3,4,4,5,5,6,6,7,7,8,8,9,9,10,10,10-heptadecafluorodecyl)-</t>
  </si>
  <si>
    <t>These substances could potentially be added to the Stockholm Convention’s Persistant Organic Pollutants List as early as Spring 2019.</t>
  </si>
  <si>
    <t>D&amp;C Orange No. 17</t>
  </si>
  <si>
    <t>3468-63-1</t>
  </si>
  <si>
    <t>California Proposition 65</t>
  </si>
  <si>
    <t>Phenyl Glycidyl Ether</t>
  </si>
  <si>
    <t>122-60-1</t>
  </si>
  <si>
    <t>Used in the production of epoxy resins as an intermediate and a stabilizer(adhesives, paints, coatings)</t>
  </si>
  <si>
    <t>Vanadium pentoxide (orthorhombic crystalline form)</t>
  </si>
  <si>
    <t>1314-62-1</t>
  </si>
  <si>
    <t>Mainly used as a catalyst</t>
  </si>
  <si>
    <t>C.I. Disperse Yellow 3</t>
  </si>
  <si>
    <t>2832-40-8</t>
  </si>
  <si>
    <t xml:space="preserve">Used as a dyeing agent for textiles, and also used for coloring polymethyl methacrylate </t>
  </si>
  <si>
    <t>Benzophenone</t>
  </si>
  <si>
    <t>119-61-9</t>
  </si>
  <si>
    <t>coatings, paints, solder, adhesives, leather</t>
  </si>
  <si>
    <t>Substance is a mono-brominated substance but has been included in this group per regulations.</t>
  </si>
  <si>
    <t>Colorant and pigments in paints, leather</t>
  </si>
  <si>
    <t>2-methyl-1-(4-methylthiophenyl)-2-morpholinopropan-1-one</t>
  </si>
  <si>
    <t>71868-10-5</t>
  </si>
  <si>
    <t>photoinitiator, plastics additive</t>
  </si>
  <si>
    <t>N,N'-ethylenebis(3,4,5,6-tetrabromophthalimide)</t>
  </si>
  <si>
    <t>32588-76-4</t>
  </si>
  <si>
    <t>1,3-dihydro-4(or 5)-methyl-2H-benzimidazole-2-thione</t>
  </si>
  <si>
    <t>1,3-dihydro-4(or 5)-methyl-2H-benzimidazole-2-thione, zinc salt</t>
  </si>
  <si>
    <t>53988-10-6</t>
  </si>
  <si>
    <t>61617-00-3</t>
  </si>
  <si>
    <t>Tyres</t>
  </si>
  <si>
    <t>1,1,2,2,3,3,4,4,4-nonafluorobutane-1-sulphonic acid (PFBS)</t>
  </si>
  <si>
    <t>375-73-5</t>
  </si>
  <si>
    <t>1,1'-(isopropylidene)bis[3,5-dibromo-4-(2,3-dibromopropoxy)benzene]</t>
  </si>
  <si>
    <t>21850-44-2</t>
  </si>
  <si>
    <t>Possible replacement for HBCD</t>
  </si>
  <si>
    <t>Textiles</t>
  </si>
  <si>
    <t>Included in list of substances under REACH PACT assessment
(Substance is not SVHC nor is it restricted in the EU)</t>
  </si>
  <si>
    <t>Kieselguhr, soda ash flux-calcined</t>
  </si>
  <si>
    <t>68855-54-9</t>
  </si>
  <si>
    <t>used in rubber, filler additive</t>
  </si>
  <si>
    <t>1,1'-(isopropylidene)bis[3,5-dibromo-4-(2,3-dibromo-2-methylpropoxy)benzene]</t>
  </si>
  <si>
    <t>97416-84-7</t>
  </si>
  <si>
    <t>electrical batteries and accumulators.</t>
  </si>
  <si>
    <t>107-21-1</t>
  </si>
  <si>
    <t>Ethane-1,2-diol</t>
  </si>
  <si>
    <t>First fill coolant</t>
  </si>
  <si>
    <t>127519-17-9</t>
  </si>
  <si>
    <t>UV stabiliser in all clear laquers</t>
  </si>
  <si>
    <t>Diundecyl phthalate, branched and linear</t>
  </si>
  <si>
    <t>85507-79-5</t>
  </si>
  <si>
    <t>Plasticiser</t>
  </si>
  <si>
    <t>Lead borosilicate Pb5B2SiO10</t>
  </si>
  <si>
    <t xml:space="preserve">Alkyl (C7-C9), 3-[3-(2H-benzotriazol-2-yl)-5-(1,1-dimethylethyl)-4-hydroxyphenyl]propionates, mixture of branched and linear </t>
  </si>
  <si>
    <t>REF #</t>
  </si>
  <si>
    <t>CAS Registry Number:</t>
  </si>
  <si>
    <t>&lt; Enter CAS Number to search GADSL</t>
  </si>
  <si>
    <t>Date Printed:</t>
  </si>
  <si>
    <t>Family</t>
  </si>
  <si>
    <t>Substance:</t>
  </si>
  <si>
    <t>Substance is a member of Family:</t>
  </si>
  <si>
    <t>Substance Classification:</t>
  </si>
  <si>
    <t>Family Classification:</t>
  </si>
  <si>
    <t>Source</t>
  </si>
  <si>
    <t>Substance Classification Notes:</t>
  </si>
  <si>
    <r>
      <t xml:space="preserve">When a substance is classified D, three reason codes are possible: </t>
    </r>
    <r>
      <rPr>
        <b/>
        <sz val="9"/>
        <rFont val="Arial"/>
        <family val="2"/>
      </rPr>
      <t>D/LR</t>
    </r>
    <r>
      <rPr>
        <sz val="9"/>
        <rFont val="Arial"/>
        <family val="2"/>
      </rPr>
      <t xml:space="preserve">: reporting is required by a regulation; </t>
    </r>
    <r>
      <rPr>
        <b/>
        <sz val="9"/>
        <rFont val="Arial"/>
        <family val="2"/>
      </rPr>
      <t>D/FA</t>
    </r>
    <r>
      <rPr>
        <sz val="9"/>
        <rFont val="Arial"/>
        <family val="2"/>
      </rPr>
      <t xml:space="preserve">: it is being assessed by a regulatory agency for possible but not necessarily probable restriction; or </t>
    </r>
    <r>
      <rPr>
        <b/>
        <sz val="9"/>
        <rFont val="Arial"/>
        <family val="2"/>
      </rPr>
      <t>D/FI</t>
    </r>
    <r>
      <rPr>
        <sz val="9"/>
        <rFont val="Arial"/>
        <family val="2"/>
      </rPr>
      <t>: information is being collected for a non-regulatory purpose.</t>
    </r>
  </si>
  <si>
    <t>Substance Reason Code:</t>
  </si>
  <si>
    <t>Effv Date</t>
  </si>
  <si>
    <t>Family Reason Code:</t>
  </si>
  <si>
    <t>Substance Reason Notes:</t>
  </si>
  <si>
    <t>Action Req</t>
  </si>
  <si>
    <t>Substance Source
(Legal requirements, regulations)</t>
  </si>
  <si>
    <t>Family Source
(Legal requirements, regulations)</t>
  </si>
  <si>
    <t>Examples</t>
  </si>
  <si>
    <t>Substance Effective Date:</t>
  </si>
  <si>
    <t>Threshold</t>
  </si>
  <si>
    <t>Family Effective Date:</t>
  </si>
  <si>
    <t>First add</t>
  </si>
  <si>
    <t>Action Required (susbstance):</t>
  </si>
  <si>
    <t>Last rev</t>
  </si>
  <si>
    <t>Action Required (family):</t>
  </si>
  <si>
    <t>Generic examples (substance):</t>
  </si>
  <si>
    <t>Generic examples (family):</t>
  </si>
  <si>
    <t>Notes:</t>
  </si>
  <si>
    <t>A substance designated “D” must be declared if it exceeds the defined threshold limits.  Use of the material is allowed but must be declared per OEM procedures.</t>
  </si>
  <si>
    <t>Substance reporting threshold:</t>
  </si>
  <si>
    <t xml:space="preserve">A substance designated “P” is prohibited for all automotive uses in at least one region / market, or may not exceed a regulated threshold limit for all automotive uses in at least one region / market.  Use of this material may be restricted for use. </t>
  </si>
  <si>
    <t>Family reporting threshold:</t>
  </si>
  <si>
    <t>A substance designated as “D/P” has both allowed uses and prohibited uses in at least one region/market. Substances marked D/P and P must also be declared if they are present above the stipulated threshold (e.g. 0.1%). This material may be restricted for use.</t>
  </si>
  <si>
    <t>A substance legally regulated (LR) because its use in a vehicle part or material poses a significant risk to health and or the environment.  Refer to the "Substance Source/Family Source" field for more information. This should not be construed to mean that the substande is prohibited from being used in a vehicle part or is to be deselected.</t>
  </si>
  <si>
    <t>Date (substance):</t>
  </si>
  <si>
    <t>First added:</t>
  </si>
  <si>
    <t>Last rev:</t>
  </si>
  <si>
    <t>A substance for assessment (FA); projected to be regulated by government agencies, upon decision by the GASG Steering Committee.   This should not be construed to mean that the substande is prohibited from being used in a vehicle part or is to be deselected.</t>
  </si>
  <si>
    <t>Date (family):</t>
  </si>
  <si>
    <t>A substance tracked for information purposes only (FI), upon decision by the GASG Steering Committee.  An automobile manufacturer may include an individual substance or family of substances on the list under this (FI) reason code. This should not be construed to mean that the substance is prohibited from being used in a vehicle part or is to be deselected.</t>
  </si>
  <si>
    <t xml:space="preserve">GADSL web site: </t>
  </si>
  <si>
    <t xml:space="preserve">https://www.gadsl.org/ </t>
  </si>
  <si>
    <t>Note 1</t>
  </si>
  <si>
    <t xml:space="preserve">GADSL guidance doc </t>
  </si>
  <si>
    <t xml:space="preserve">http://www.gadsl.org.s3.amazonaws.com/Documents/GADSL-Guidance-Document.pdf </t>
  </si>
  <si>
    <t>Note 2</t>
  </si>
  <si>
    <t>DISCLAIMER</t>
  </si>
  <si>
    <t>The purpose of this reference list is to facilitate the usage of GADSL for those that want to look up individual CAS Registry Numbers related to the group names. The reference list should not be used when cascading the requirements or incorporated into company standards. Always refer to the GADSL document in those cases. CAS Registry Numbers (CAS RNs) reflected in GADSL were obtained by reference to national and regional regulatory requirements.  CAS RNs have not been verified with CAS.</t>
  </si>
  <si>
    <t>Family Names</t>
  </si>
  <si>
    <t>Duplicate CAS Numbers</t>
  </si>
  <si>
    <t>gadsl234</t>
  </si>
  <si>
    <t>=IF(D2="NA","",IF(COUNTIF($D$2:$D$5000,D2)&gt;1,"DUPLICATE",""))</t>
  </si>
  <si>
    <t>Disodium octaborate, anhydrous</t>
  </si>
  <si>
    <t>Hydrofluorocarbons (HFC's), saturated, all members</t>
  </si>
  <si>
    <t>Pyrene</t>
  </si>
  <si>
    <t>129-00-0</t>
  </si>
  <si>
    <t>Fluoranthene</t>
  </si>
  <si>
    <t xml:space="preserve">206-44-0 </t>
  </si>
  <si>
    <t>Cumene</t>
  </si>
  <si>
    <t>98-82-8</t>
  </si>
  <si>
    <t>Fuel additive, rust inhibitor</t>
  </si>
  <si>
    <t>Ethylene Glycol Monoethyl Ether Acetate</t>
  </si>
  <si>
    <t>111-15-9</t>
  </si>
  <si>
    <t>Residual solvent remaining on parts</t>
  </si>
  <si>
    <t>alpha-Methylstyrene</t>
  </si>
  <si>
    <t>98-83-9</t>
  </si>
  <si>
    <t>Residual monomer in ABS</t>
  </si>
  <si>
    <t>Ethylbenzene</t>
  </si>
  <si>
    <t>100-41-4</t>
  </si>
  <si>
    <t>Potential residue in lubricants, adhesives and coatings</t>
  </si>
  <si>
    <t>Japan Chemical Substances Control Law [Class1]</t>
  </si>
  <si>
    <t>Paraffins (petroleum), normal C&gt;10, chloro</t>
  </si>
  <si>
    <t>Dibutyltin bis(isooctyl mercaptoacetate)</t>
  </si>
  <si>
    <t>EC 939-379-0</t>
  </si>
  <si>
    <t>Phenanthrene</t>
  </si>
  <si>
    <t>85-01-8</t>
  </si>
  <si>
    <t xml:space="preserve">Substance listed twice in group. One listing remains in Refererence List Diorganotin compounds group. </t>
  </si>
  <si>
    <r>
      <rPr>
        <b/>
        <sz val="14"/>
        <color rgb="FFFF0000"/>
        <rFont val="Arial"/>
        <family val="2"/>
      </rPr>
      <t>New for February 2019</t>
    </r>
    <r>
      <rPr>
        <sz val="10"/>
        <rFont val="Arial"/>
        <family val="2"/>
      </rPr>
      <t xml:space="preserve">
A form has been provided where a user can initiate a search for a substance by CAS Registry Number. Search results will display in a printable output form that provides the information about the substance from the GADSL reference list. Classification and Reason Codes will be included along with regulatory reference information. The output form can be printed or saved to a file with appropriate date stamps to act as a reference for later use by the user. For CAS RNs that appear multiple times in the Reference List, please go to List for details.
Click on the "CAS RN Search Form" tab below.
The complete list of substances remains in the "Reference List" tab.</t>
    </r>
  </si>
  <si>
    <t xml:space="preserve">A new addition of this substance classified as "P" has been added to the Polybrominated diphenyl ethers (PBDE), all members substance group. </t>
  </si>
  <si>
    <t>P: Forbidden use as biocide in product-type : 7
D: Allowed use as biocide in product-type : 8
P: Forbidden use as biocide in product-type : 9
See also substance individual entry GADSL #75</t>
  </si>
  <si>
    <t>1-Mar-2017
4-May- 2018
1-Mar-2017</t>
  </si>
  <si>
    <t xml:space="preserve">Reg. (EC) No 1272/2008 (Carc. Cat. 2; N, R52/53)    99/13/EEC  
Reg. (EC) No 1907/2006 (REACH Annex XIV) </t>
  </si>
  <si>
    <t>Canadian Prohibition of Certain Toxic Substances Regulations, 2012 amended to prohibit the use, manufacture, import, sale and offer for sale any SCCP effective January 1, 2013.  
Japan Chemical Substances Control Law [Class1]</t>
  </si>
  <si>
    <t>•  California and Washington ban the sale of brake friction material containing more than 5 % copper and its compounds by weight.
• California and Washington ban the sale of brake friction material containing more than 0.5 % copper and its compounds by weight.</t>
  </si>
  <si>
    <t>• 5 % copper and its compounds by weight
(January 1, 2021)
• 0.5 % copper and its compounds by weight
(January 1, 2025)</t>
  </si>
  <si>
    <t>Dir. 2000/53/EC
Reg. (EC) No 1272/2008
Reg. (EC) No 552/2009
GB/T 30512 (ELV China)
Included in list of substances under REACH PACT assessment
Reg. (EC) No 1907/2006 (REACH)</t>
  </si>
  <si>
    <t xml:space="preserve">Dir. 2000/53/EC
Reg. (EC) No 1272/2008
Reg. (EC) No 552/2009
GB/T 30512 (ELV China)
Domestic law of the countries which approved ratification of Minamata Convention such as Reg. (EU) 2017/852 and Japan domestic law (Act on Preventing Environmental Pollution of Mercury) </t>
  </si>
  <si>
    <t>Norway, Sweden (SFS 1985:840; SFS 1986:8), Denmark, Finland
 South Korea Registration and Evaluation of Chemical Substance Act (New standards for washer fluid for vehicles)
Reg. (EC) No 1907/2006 (REACH Candidate List and Annex XVII)</t>
  </si>
  <si>
    <t xml:space="preserve">22-Feb-18
</t>
  </si>
  <si>
    <t>Reg. (EC) No 552/2009
REACH Annex XVII</t>
  </si>
  <si>
    <t>Reg. (EC) No 1272/2008
Reg. (EC) No 552/2009                  
Reg. (EC) No 1907/2006 (REACH Candidate List)</t>
  </si>
  <si>
    <t>Included in list of substances under assessment in phase 3 of Canadian Chemical Management Plan (CMP3) (2016-2020)
Reg. (EC) No 1907/2006 (REACH Candidate List)</t>
  </si>
  <si>
    <t>Dec 2013 voluntary phase out US EPA. P by July 2015 in D.C. 
Reg. (EC) No 1907/2006 (REACH Candidate List and Annex XVII).</t>
  </si>
  <si>
    <t>1-Jan-14
2-Mar-19 (REACH)</t>
  </si>
  <si>
    <r>
      <t>GADSL REFERENCE LIST 2019</t>
    </r>
    <r>
      <rPr>
        <b/>
        <sz val="14"/>
        <color rgb="FFFF0000"/>
        <rFont val="Arial"/>
        <family val="2"/>
      </rPr>
      <t xml:space="preserve"> </t>
    </r>
  </si>
  <si>
    <t>1.1</t>
  </si>
  <si>
    <t>1-May--2015</t>
  </si>
  <si>
    <t xml:space="preserve">1-Feb-2017
</t>
  </si>
  <si>
    <r>
      <t xml:space="preserve">Cobalt compounds and alloys, </t>
    </r>
    <r>
      <rPr>
        <u/>
        <sz val="10"/>
        <rFont val="Arial"/>
        <family val="2"/>
      </rPr>
      <t>excluding</t>
    </r>
    <r>
      <rPr>
        <sz val="10"/>
        <rFont val="Arial"/>
        <family val="2"/>
      </rPr>
      <t xml:space="preserve"> cobalt in steels</t>
    </r>
  </si>
  <si>
    <r>
      <t xml:space="preserve">(EC) No 1272/2008, The Canadian Prohibition of Certain Toxic Substances Regulations 2012 Regulation states at Section 4 that: ...a person must not manufacture, use, sell, offer for sale or import a toxic substance set out in schedule 1 or a product containing it </t>
    </r>
    <r>
      <rPr>
        <u/>
        <sz val="10"/>
        <rFont val="Arial"/>
        <family val="2"/>
      </rPr>
      <t xml:space="preserve">unless the toxic substance is incidentally present. </t>
    </r>
    <r>
      <rPr>
        <sz val="10"/>
        <rFont val="Arial"/>
        <family val="2"/>
      </rPr>
      <t xml:space="preserve">
Japan Chemical Substance Control Law [Class I]. Must use BAT (Best Available Technology) to assure lowest concentration.  Levels above BAT are prohibited see http://www.meti.go.jp/policy/chemical_management/english/cscl/publications.html </t>
    </r>
  </si>
  <si>
    <r>
      <t xml:space="preserve">Japan Waste Management and Public Cleansing Law
</t>
    </r>
    <r>
      <rPr>
        <u/>
        <sz val="10"/>
        <rFont val="Arial"/>
        <family val="2"/>
      </rPr>
      <t>Reg. (EU) No 528/2012</t>
    </r>
    <r>
      <rPr>
        <sz val="10"/>
        <rFont val="Arial"/>
        <family val="2"/>
      </rPr>
      <t xml:space="preserve">
See GADSL Reference Biocide
</t>
    </r>
  </si>
  <si>
    <r>
      <t xml:space="preserve">DOTG is a non-regulated, FDA compliant substance for food contact but also a possible source of o-Toluidine in rubber products.  Listed to identify products to evaluate for possible o-Toluidine formation.  </t>
    </r>
    <r>
      <rPr>
        <i/>
        <sz val="10"/>
        <rFont val="Arial"/>
        <family val="2"/>
      </rPr>
      <t>Temporary listing</t>
    </r>
    <r>
      <rPr>
        <sz val="10"/>
        <rFont val="Arial"/>
        <family val="2"/>
      </rPr>
      <t>.</t>
    </r>
  </si>
  <si>
    <r>
      <t xml:space="preserve">
Canada: no intentional addition.                                                                       Japan: </t>
    </r>
    <r>
      <rPr>
        <sz val="10"/>
        <rFont val="Arial"/>
        <family val="2"/>
      </rPr>
      <t>≤ BAT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</si>
</sst>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 #,##0.00\ [$€]_-;_-* &quot;-&quot;??\ [$€]_-;_-@_-"/>
    <numFmt numFmtId="165" formatCode="0.0%"/>
    <numFmt numFmtId="166" formatCode="0.000%"/>
    <numFmt numFmtId="167" formatCode="yyyy/mm/dd;@"/>
    <numFmt numFmtId="168" formatCode="m/d/yy;@"/>
    <numFmt numFmtId="169" formatCode="[$-409]d\-mmm\-yy;@"/>
    <numFmt numFmtId="170" formatCode="[$-409]d\-mmm\-yyyy;@"/>
    <numFmt numFmtId="171" formatCode="0.00000%"/>
    <numFmt numFmtId="172" formatCode="mm/dd/yy;@"/>
  </numFmts>
  <fonts count="38">
    <font>
      <sz val="10"/>
      <name val="Arial"/>
      <family val="2"/>
    </font>
    <font>
      <sz val="11"/>
      <color theme="1"/>
      <name val="Calibri"/>
      <family val="2"/>
      <scheme val="minor"/>
    </font>
    <font>
      <sz val="10"/>
      <name val="Arial"/>
      <family val="2"/>
    </font>
    <font>
      <sz val="10"/>
      <name val="Arial"/>
      <family val="2"/>
    </font>
    <font>
      <u/>
      <sz val="10"/>
      <color indexed="12"/>
      <name val="Arial"/>
      <family val="2"/>
    </font>
    <font>
      <b/>
      <sz val="10"/>
      <name val="Arial"/>
      <family val="2"/>
    </font>
    <font>
      <sz val="11"/>
      <color indexed="8"/>
      <name val="ＭＳ Ｐゴシック"/>
      <family val="3"/>
      <charset val="128"/>
    </font>
    <font>
      <u/>
      <sz val="10"/>
      <name val="Arial"/>
      <family val="2"/>
    </font>
    <font>
      <strike/>
      <sz val="10"/>
      <name val="Arial"/>
      <family val="2"/>
    </font>
    <font>
      <b/>
      <sz val="14"/>
      <name val="Arial"/>
      <family val="2"/>
    </font>
    <font>
      <sz val="11"/>
      <name val="Arial"/>
      <family val="2"/>
    </font>
    <font>
      <b/>
      <sz val="10"/>
      <color indexed="8"/>
      <name val="Arial"/>
      <family val="2"/>
    </font>
    <font>
      <sz val="10"/>
      <color indexed="8"/>
      <name val="Arial"/>
      <family val="2"/>
    </font>
    <font>
      <i/>
      <sz val="10"/>
      <name val="Arial"/>
      <family val="2"/>
    </font>
    <font>
      <b/>
      <u/>
      <sz val="10"/>
      <name val="Arial"/>
      <family val="2"/>
    </font>
    <font>
      <sz val="22"/>
      <name val="Arial"/>
      <family val="2"/>
    </font>
    <font>
      <sz val="12"/>
      <name val="Arial"/>
      <family val="2"/>
    </font>
    <font>
      <b/>
      <sz val="8"/>
      <name val="Arial"/>
      <family val="2"/>
    </font>
    <font>
      <sz val="20"/>
      <name val="Arial"/>
      <family val="2"/>
    </font>
    <font>
      <b/>
      <sz val="10"/>
      <color theme="0" tint="-0.499984740745262"/>
      <name val="Arial"/>
      <family val="2"/>
    </font>
    <font>
      <sz val="9"/>
      <name val="Arial"/>
      <family val="2"/>
    </font>
    <font>
      <b/>
      <vertAlign val="subscript"/>
      <sz val="10"/>
      <name val="Arial"/>
      <family val="2"/>
    </font>
    <font>
      <sz val="12"/>
      <color theme="1"/>
      <name val="Arial"/>
      <family val="2"/>
    </font>
    <font>
      <sz val="10"/>
      <color theme="0" tint="-0.499984740745262"/>
      <name val="Arial"/>
      <family val="2"/>
    </font>
    <font>
      <sz val="11"/>
      <color rgb="FF006100"/>
      <name val="Calibri"/>
      <family val="2"/>
      <charset val="128"/>
      <scheme val="minor"/>
    </font>
    <font>
      <u/>
      <sz val="11"/>
      <color theme="10"/>
      <name val="Calibri"/>
      <family val="2"/>
      <scheme val="minor"/>
    </font>
    <font>
      <b/>
      <sz val="10"/>
      <color rgb="FFFF0000"/>
      <name val="Arial"/>
      <family val="2"/>
    </font>
    <font>
      <sz val="10"/>
      <color rgb="FFFF0000"/>
      <name val="Arial"/>
      <family val="2"/>
    </font>
    <font>
      <b/>
      <i/>
      <sz val="10"/>
      <color theme="0" tint="-0.499984740745262"/>
      <name val="Arial"/>
      <family val="2"/>
    </font>
    <font>
      <b/>
      <sz val="14"/>
      <color rgb="FFFF0000"/>
      <name val="Arial"/>
      <family val="2"/>
    </font>
    <font>
      <b/>
      <sz val="9"/>
      <name val="Arial"/>
      <family val="2"/>
    </font>
    <font>
      <sz val="10"/>
      <color theme="3" tint="0.39997558519241921"/>
      <name val="Arial"/>
      <family val="2"/>
    </font>
    <font>
      <b/>
      <sz val="10"/>
      <color theme="3" tint="0.39997558519241921"/>
      <name val="Arial"/>
      <family val="2"/>
    </font>
    <font>
      <sz val="8"/>
      <name val="Arial"/>
      <family val="2"/>
    </font>
    <font>
      <b/>
      <sz val="9"/>
      <color indexed="81"/>
      <name val="Tahoma"/>
      <family val="2"/>
    </font>
    <font>
      <sz val="9"/>
      <color indexed="81"/>
      <name val="Tahoma"/>
      <family val="2"/>
    </font>
    <font>
      <b/>
      <sz val="9"/>
      <name val="Toyota Type Book"/>
      <family val="2"/>
    </font>
    <font>
      <b/>
      <sz val="9"/>
      <name val="Toyota Type Book"/>
    </font>
  </fonts>
  <fills count="14">
    <fill>
      <patternFill patternType="none"/>
    </fill>
    <fill>
      <patternFill patternType="gray125"/>
    </fill>
    <fill>
      <patternFill patternType="solid">
        <fgColor indexed="9"/>
        <bgColor indexed="64"/>
      </patternFill>
    </fill>
    <fill>
      <patternFill patternType="solid">
        <fgColor indexed="40"/>
        <bgColor indexed="64"/>
      </patternFill>
    </fill>
    <fill>
      <patternFill patternType="solid">
        <fgColor indexed="43"/>
        <bgColor indexed="64"/>
      </patternFill>
    </fill>
    <fill>
      <patternFill patternType="solid">
        <fgColor indexed="22"/>
        <bgColor indexed="64"/>
      </patternFill>
    </fill>
    <fill>
      <patternFill patternType="solid">
        <fgColor theme="0" tint="-0.34998626667073579"/>
        <bgColor indexed="64"/>
      </patternFill>
    </fill>
    <fill>
      <patternFill patternType="solid">
        <fgColor rgb="FFC00000"/>
        <bgColor indexed="64"/>
      </patternFill>
    </fill>
    <fill>
      <patternFill patternType="solid">
        <fgColor rgb="FF92D050"/>
        <bgColor indexed="64"/>
      </patternFill>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3" tint="0.59999389629810485"/>
        <bgColor indexed="64"/>
      </patternFill>
    </fill>
    <fill>
      <patternFill patternType="solid">
        <fgColor theme="9" tint="0.79998168889431442"/>
        <bgColor indexed="64"/>
      </patternFill>
    </fill>
  </fills>
  <borders count="5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top style="thin">
        <color indexed="64"/>
      </top>
      <bottom style="medium">
        <color indexed="64"/>
      </bottom>
      <diagonal/>
    </border>
    <border>
      <left/>
      <right/>
      <top/>
      <bottom style="hair">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2">
    <xf numFmtId="0" fontId="0" fillId="0" borderId="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0" fontId="6" fillId="0" borderId="0"/>
    <xf numFmtId="0" fontId="2" fillId="0" borderId="0"/>
    <xf numFmtId="0" fontId="22" fillId="0" borderId="0"/>
    <xf numFmtId="0" fontId="2" fillId="0" borderId="0"/>
    <xf numFmtId="0" fontId="1" fillId="0" borderId="0"/>
    <xf numFmtId="0" fontId="24" fillId="10" borderId="0" applyNumberFormat="0" applyBorder="0" applyAlignment="0" applyProtection="0">
      <alignment vertical="center"/>
    </xf>
    <xf numFmtId="0" fontId="25" fillId="0" borderId="0" applyNumberFormat="0" applyFill="0" applyBorder="0" applyAlignment="0" applyProtection="0"/>
    <xf numFmtId="0" fontId="2" fillId="0" borderId="0"/>
    <xf numFmtId="0" fontId="4" fillId="0" borderId="0" applyNumberFormat="0" applyFill="0" applyBorder="0" applyAlignment="0" applyProtection="0">
      <alignment vertical="top"/>
      <protection locked="0"/>
    </xf>
  </cellStyleXfs>
  <cellXfs count="626">
    <xf numFmtId="0" fontId="0" fillId="0" borderId="0" xfId="0"/>
    <xf numFmtId="0" fontId="0" fillId="2" borderId="0" xfId="0" applyFill="1"/>
    <xf numFmtId="0" fontId="0" fillId="2" borderId="1" xfId="0" applyFill="1" applyBorder="1"/>
    <xf numFmtId="0" fontId="0" fillId="2" borderId="2" xfId="0" applyFill="1" applyBorder="1"/>
    <xf numFmtId="0" fontId="4" fillId="2" borderId="0" xfId="2" applyFill="1" applyAlignment="1" applyProtection="1"/>
    <xf numFmtId="0" fontId="9" fillId="3" borderId="3" xfId="0" applyFont="1" applyFill="1" applyBorder="1"/>
    <xf numFmtId="0" fontId="0" fillId="3" borderId="4" xfId="0" applyFill="1" applyBorder="1"/>
    <xf numFmtId="0" fontId="0" fillId="3" borderId="5" xfId="0" applyFill="1" applyBorder="1"/>
    <xf numFmtId="0" fontId="3" fillId="2" borderId="6" xfId="0" applyFont="1" applyFill="1" applyBorder="1"/>
    <xf numFmtId="0" fontId="0" fillId="2" borderId="7" xfId="0" applyFill="1" applyBorder="1"/>
    <xf numFmtId="0" fontId="0" fillId="2" borderId="6" xfId="0" applyFill="1" applyBorder="1"/>
    <xf numFmtId="0" fontId="0" fillId="2" borderId="8" xfId="0" applyFill="1" applyBorder="1"/>
    <xf numFmtId="0" fontId="0" fillId="2" borderId="9" xfId="0" applyFill="1" applyBorder="1"/>
    <xf numFmtId="0" fontId="0" fillId="2" borderId="10" xfId="0" applyFill="1" applyBorder="1"/>
    <xf numFmtId="0" fontId="0" fillId="2" borderId="17" xfId="0" applyFill="1" applyBorder="1"/>
    <xf numFmtId="14" fontId="0" fillId="0" borderId="21" xfId="0" applyNumberFormat="1" applyBorder="1" applyAlignment="1">
      <alignment horizontal="center"/>
    </xf>
    <xf numFmtId="0" fontId="5" fillId="0" borderId="0" xfId="0" applyFont="1" applyAlignment="1">
      <alignment horizontal="center" vertical="center"/>
    </xf>
    <xf numFmtId="0" fontId="5" fillId="0" borderId="24" xfId="0" applyFont="1" applyBorder="1" applyAlignment="1">
      <alignment horizontal="left" vertical="center" wrapText="1"/>
    </xf>
    <xf numFmtId="0" fontId="5" fillId="0" borderId="0" xfId="0" applyFont="1"/>
    <xf numFmtId="0" fontId="5" fillId="0" borderId="28" xfId="0" applyFont="1" applyBorder="1" applyAlignment="1">
      <alignment horizontal="right" vertical="center" wrapText="1"/>
    </xf>
    <xf numFmtId="0" fontId="5" fillId="0" borderId="26" xfId="0" applyFont="1" applyBorder="1" applyAlignment="1">
      <alignment horizontal="right" vertical="center" wrapText="1"/>
    </xf>
    <xf numFmtId="0" fontId="5" fillId="0" borderId="30" xfId="0" quotePrefix="1" applyFont="1" applyBorder="1" applyAlignment="1">
      <alignment horizontal="right" vertical="center" wrapText="1"/>
    </xf>
    <xf numFmtId="0" fontId="5" fillId="0" borderId="28" xfId="0" quotePrefix="1" applyFont="1" applyBorder="1" applyAlignment="1">
      <alignment horizontal="right" vertical="center" wrapText="1"/>
    </xf>
    <xf numFmtId="0" fontId="0" fillId="0" borderId="20" xfId="0" applyBorder="1"/>
    <xf numFmtId="0" fontId="5" fillId="0" borderId="0" xfId="0" applyFont="1" applyAlignment="1">
      <alignment horizontal="right" wrapText="1"/>
    </xf>
    <xf numFmtId="0" fontId="5" fillId="0" borderId="28" xfId="0" applyFont="1" applyBorder="1" applyAlignment="1">
      <alignment horizontal="right" wrapText="1"/>
    </xf>
    <xf numFmtId="0" fontId="5" fillId="0" borderId="28" xfId="0" applyFont="1" applyBorder="1" applyAlignment="1">
      <alignment horizontal="right" vertical="top" wrapText="1"/>
    </xf>
    <xf numFmtId="0" fontId="5" fillId="0" borderId="25" xfId="0" applyFont="1" applyBorder="1" applyAlignment="1">
      <alignment horizontal="right" vertical="top" wrapText="1"/>
    </xf>
    <xf numFmtId="0" fontId="5" fillId="0" borderId="30" xfId="0" applyFont="1" applyBorder="1" applyAlignment="1">
      <alignment horizontal="right" vertical="top" wrapText="1"/>
    </xf>
    <xf numFmtId="0" fontId="5" fillId="0" borderId="22" xfId="0" applyFont="1" applyBorder="1" applyAlignment="1">
      <alignment horizontal="right" vertical="top" wrapText="1"/>
    </xf>
    <xf numFmtId="0" fontId="5" fillId="0" borderId="2" xfId="3" applyFont="1" applyBorder="1" applyAlignment="1">
      <alignment horizontal="left" vertical="center" wrapText="1"/>
    </xf>
    <xf numFmtId="0" fontId="5" fillId="0" borderId="31" xfId="0" applyFont="1" applyBorder="1" applyAlignment="1">
      <alignment horizontal="right" vertical="top" wrapText="1"/>
    </xf>
    <xf numFmtId="0" fontId="10" fillId="0" borderId="0" xfId="0" applyFont="1" applyAlignment="1">
      <alignment horizontal="center" vertical="center" wrapText="1"/>
    </xf>
    <xf numFmtId="0" fontId="10" fillId="0" borderId="0" xfId="0" applyFont="1" applyAlignment="1">
      <alignment horizontal="center" vertical="center"/>
    </xf>
    <xf numFmtId="16" fontId="5" fillId="0" borderId="30" xfId="0" applyNumberFormat="1" applyFont="1" applyBorder="1" applyAlignment="1">
      <alignment horizontal="right" vertical="top" wrapText="1"/>
    </xf>
    <xf numFmtId="16" fontId="5" fillId="0" borderId="28" xfId="0" applyNumberFormat="1" applyFont="1" applyBorder="1" applyAlignment="1">
      <alignment horizontal="right" vertical="top" wrapText="1"/>
    </xf>
    <xf numFmtId="0" fontId="0" fillId="0" borderId="23" xfId="0" applyBorder="1" applyAlignment="1">
      <alignment horizontal="center"/>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0" fillId="0" borderId="28" xfId="0" applyBorder="1" applyAlignment="1">
      <alignment horizontal="center" vertical="center" wrapText="1"/>
    </xf>
    <xf numFmtId="0" fontId="0" fillId="0" borderId="24" xfId="0" applyBorder="1" applyAlignment="1">
      <alignment horizontal="center" vertical="center" wrapText="1"/>
    </xf>
    <xf numFmtId="49" fontId="0" fillId="0" borderId="23" xfId="0" applyNumberFormat="1" applyBorder="1" applyAlignment="1">
      <alignment horizontal="center" vertical="top"/>
    </xf>
    <xf numFmtId="0" fontId="0" fillId="0" borderId="0" xfId="0" applyAlignment="1">
      <alignment horizontal="center" vertical="center" wrapText="1"/>
    </xf>
    <xf numFmtId="10" fontId="0" fillId="0" borderId="24" xfId="0" applyNumberFormat="1" applyBorder="1" applyAlignment="1">
      <alignment horizontal="center" vertical="center" wrapText="1"/>
    </xf>
    <xf numFmtId="169" fontId="0" fillId="0" borderId="24" xfId="0" applyNumberFormat="1" applyBorder="1" applyAlignment="1">
      <alignment horizontal="center" vertical="center" wrapText="1"/>
    </xf>
    <xf numFmtId="169" fontId="0" fillId="0" borderId="1" xfId="0" applyNumberFormat="1" applyBorder="1" applyAlignment="1">
      <alignment horizontal="center" vertical="center" wrapText="1"/>
    </xf>
    <xf numFmtId="0" fontId="0" fillId="0" borderId="21" xfId="0" applyBorder="1" applyAlignment="1">
      <alignment horizontal="center" vertical="center"/>
    </xf>
    <xf numFmtId="0" fontId="0" fillId="0" borderId="28"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1" xfId="0" applyBorder="1" applyAlignment="1">
      <alignment horizontal="center" vertical="center" wrapText="1"/>
    </xf>
    <xf numFmtId="49" fontId="0" fillId="0" borderId="30" xfId="0" applyNumberFormat="1" applyBorder="1" applyAlignment="1">
      <alignment horizontal="center" vertical="center" wrapText="1"/>
    </xf>
    <xf numFmtId="49" fontId="0" fillId="0" borderId="28" xfId="0" applyNumberFormat="1" applyBorder="1" applyAlignment="1">
      <alignment horizontal="center" vertical="top" wrapText="1"/>
    </xf>
    <xf numFmtId="49" fontId="12" fillId="0" borderId="28" xfId="0" applyNumberFormat="1" applyFont="1" applyBorder="1" applyAlignment="1">
      <alignment horizontal="center" vertical="top" wrapText="1"/>
    </xf>
    <xf numFmtId="49" fontId="0" fillId="0" borderId="27" xfId="0" applyNumberFormat="1" applyBorder="1" applyAlignment="1">
      <alignment horizontal="center" vertical="center" wrapText="1"/>
    </xf>
    <xf numFmtId="0" fontId="5" fillId="0" borderId="19" xfId="0" applyFont="1" applyBorder="1" applyAlignment="1">
      <alignment horizontal="right" vertical="top" wrapText="1"/>
    </xf>
    <xf numFmtId="0" fontId="5" fillId="0" borderId="0" xfId="0" applyFont="1" applyAlignment="1">
      <alignment horizontal="right" vertical="top" wrapText="1"/>
    </xf>
    <xf numFmtId="49" fontId="0" fillId="0" borderId="24" xfId="0" applyNumberFormat="1" applyBorder="1" applyAlignment="1">
      <alignment horizontal="center" vertical="top" wrapText="1"/>
    </xf>
    <xf numFmtId="0" fontId="5" fillId="6" borderId="4" xfId="0" applyFont="1" applyFill="1" applyBorder="1" applyAlignment="1">
      <alignment horizontal="center" vertical="center" wrapText="1"/>
    </xf>
    <xf numFmtId="0" fontId="5" fillId="6" borderId="40" xfId="0" applyFont="1" applyFill="1" applyBorder="1" applyAlignment="1">
      <alignment horizontal="center" vertical="center" wrapText="1"/>
    </xf>
    <xf numFmtId="10" fontId="0" fillId="0" borderId="27" xfId="0" applyNumberFormat="1" applyBorder="1" applyAlignment="1">
      <alignment horizontal="center" vertical="center" wrapText="1"/>
    </xf>
    <xf numFmtId="0" fontId="0" fillId="0" borderId="24" xfId="0" applyBorder="1" applyAlignment="1">
      <alignment horizontal="center" vertical="center"/>
    </xf>
    <xf numFmtId="10" fontId="0" fillId="0" borderId="25" xfId="0" applyNumberFormat="1" applyBorder="1" applyAlignment="1">
      <alignment horizontal="center" vertical="center" wrapText="1"/>
    </xf>
    <xf numFmtId="0" fontId="0" fillId="0" borderId="24" xfId="0" applyBorder="1" applyAlignment="1">
      <alignment horizontal="center" wrapText="1"/>
    </xf>
    <xf numFmtId="170" fontId="5" fillId="5" borderId="41" xfId="0" applyNumberFormat="1" applyFont="1" applyFill="1" applyBorder="1" applyAlignment="1">
      <alignment horizontal="center" vertical="center" wrapText="1"/>
    </xf>
    <xf numFmtId="170" fontId="5" fillId="5" borderId="40" xfId="0" applyNumberFormat="1" applyFont="1" applyFill="1" applyBorder="1" applyAlignment="1">
      <alignment horizontal="center" vertical="center" wrapText="1"/>
    </xf>
    <xf numFmtId="170" fontId="0" fillId="0" borderId="23" xfId="0" applyNumberFormat="1" applyBorder="1" applyAlignment="1">
      <alignment horizontal="center"/>
    </xf>
    <xf numFmtId="0" fontId="15" fillId="0" borderId="0" xfId="0" applyFont="1"/>
    <xf numFmtId="0" fontId="16" fillId="8" borderId="0" xfId="0" applyFont="1" applyFill="1" applyAlignment="1">
      <alignment wrapText="1"/>
    </xf>
    <xf numFmtId="0" fontId="5" fillId="6" borderId="43" xfId="0" applyFont="1" applyFill="1" applyBorder="1" applyAlignment="1">
      <alignment horizontal="center" vertical="center" wrapText="1"/>
    </xf>
    <xf numFmtId="0" fontId="17" fillId="0" borderId="0" xfId="0" applyFont="1" applyAlignment="1">
      <alignment horizontal="left" vertical="center" textRotation="60"/>
    </xf>
    <xf numFmtId="0" fontId="15" fillId="0" borderId="0" xfId="0" applyFont="1" applyAlignment="1">
      <alignment horizontal="left" indent="3"/>
    </xf>
    <xf numFmtId="0" fontId="18" fillId="0" borderId="0" xfId="0" applyFont="1"/>
    <xf numFmtId="0" fontId="0" fillId="0" borderId="27" xfId="0" applyBorder="1" applyAlignment="1">
      <alignment horizontal="center" vertical="center"/>
    </xf>
    <xf numFmtId="0" fontId="0" fillId="0" borderId="24" xfId="0" applyBorder="1"/>
    <xf numFmtId="0" fontId="0" fillId="0" borderId="24" xfId="0" applyBorder="1" applyAlignment="1">
      <alignment horizontal="center" vertical="top" wrapText="1"/>
    </xf>
    <xf numFmtId="49" fontId="0" fillId="0" borderId="24" xfId="0" applyNumberFormat="1" applyBorder="1" applyAlignment="1">
      <alignment horizontal="center" vertical="center"/>
    </xf>
    <xf numFmtId="0" fontId="0" fillId="0" borderId="25" xfId="0" applyBorder="1" applyAlignment="1">
      <alignment horizontal="center" wrapText="1"/>
    </xf>
    <xf numFmtId="170" fontId="0" fillId="0" borderId="24" xfId="0" applyNumberFormat="1" applyBorder="1" applyAlignment="1">
      <alignment horizontal="center" vertical="center" wrapText="1"/>
    </xf>
    <xf numFmtId="169" fontId="0" fillId="0" borderId="26" xfId="0" applyNumberFormat="1" applyBorder="1" applyAlignment="1">
      <alignment horizontal="center" vertical="center" wrapText="1"/>
    </xf>
    <xf numFmtId="170" fontId="0" fillId="0" borderId="23" xfId="0" applyNumberFormat="1" applyBorder="1" applyAlignment="1">
      <alignment horizontal="center" vertical="center" wrapText="1"/>
    </xf>
    <xf numFmtId="169" fontId="0" fillId="0" borderId="23" xfId="0" applyNumberFormat="1" applyBorder="1" applyAlignment="1">
      <alignment horizontal="center" vertical="center" wrapText="1"/>
    </xf>
    <xf numFmtId="0" fontId="0" fillId="0" borderId="22" xfId="0" applyBorder="1" applyAlignment="1">
      <alignment horizontal="center" wrapText="1"/>
    </xf>
    <xf numFmtId="49" fontId="0" fillId="0" borderId="25" xfId="0" applyNumberFormat="1" applyBorder="1" applyAlignment="1">
      <alignment horizontal="center" vertical="center"/>
    </xf>
    <xf numFmtId="170" fontId="0" fillId="0" borderId="29" xfId="0" applyNumberFormat="1" applyBorder="1" applyAlignment="1">
      <alignment horizontal="center" vertical="center" wrapText="1"/>
    </xf>
    <xf numFmtId="0" fontId="0" fillId="0" borderId="22" xfId="0" applyBorder="1" applyAlignment="1">
      <alignment horizontal="center" vertical="center" wrapText="1"/>
    </xf>
    <xf numFmtId="170" fontId="0" fillId="0" borderId="22" xfId="0" applyNumberFormat="1" applyBorder="1" applyAlignment="1">
      <alignment horizontal="center" vertical="center" wrapText="1"/>
    </xf>
    <xf numFmtId="0" fontId="0" fillId="0" borderId="29" xfId="0" applyBorder="1" applyAlignment="1">
      <alignment horizontal="center" vertical="center" wrapText="1"/>
    </xf>
    <xf numFmtId="0" fontId="0" fillId="0" borderId="26" xfId="0" applyBorder="1" applyAlignment="1">
      <alignment horizontal="center" vertical="center" wrapText="1"/>
    </xf>
    <xf numFmtId="0" fontId="0" fillId="0" borderId="31" xfId="0" applyBorder="1" applyAlignment="1">
      <alignment horizontal="center" wrapText="1"/>
    </xf>
    <xf numFmtId="169" fontId="0" fillId="0" borderId="28" xfId="0" applyNumberFormat="1" applyBorder="1" applyAlignment="1">
      <alignment horizontal="center" vertical="center" wrapText="1"/>
    </xf>
    <xf numFmtId="10" fontId="0" fillId="0" borderId="22" xfId="0" applyNumberFormat="1" applyBorder="1" applyAlignment="1">
      <alignment horizontal="center" wrapText="1"/>
    </xf>
    <xf numFmtId="165" fontId="0" fillId="0" borderId="24" xfId="0" applyNumberFormat="1" applyBorder="1" applyAlignment="1">
      <alignment horizontal="center" vertical="center" wrapText="1"/>
    </xf>
    <xf numFmtId="170" fontId="0" fillId="0" borderId="20" xfId="0" applyNumberFormat="1" applyBorder="1" applyAlignment="1">
      <alignment horizontal="center" vertical="center" wrapText="1"/>
    </xf>
    <xf numFmtId="170" fontId="0" fillId="0" borderId="30" xfId="0" applyNumberFormat="1" applyBorder="1" applyAlignment="1">
      <alignment horizontal="center" vertical="center" wrapText="1"/>
    </xf>
    <xf numFmtId="0" fontId="0" fillId="0" borderId="23" xfId="0" applyBorder="1"/>
    <xf numFmtId="170" fontId="0" fillId="0" borderId="23" xfId="0" applyNumberFormat="1" applyBorder="1" applyAlignment="1">
      <alignment horizontal="center" vertical="center"/>
    </xf>
    <xf numFmtId="0" fontId="0" fillId="0" borderId="26" xfId="0" applyBorder="1" applyAlignment="1">
      <alignment horizontal="center" vertical="center"/>
    </xf>
    <xf numFmtId="0" fontId="0" fillId="0" borderId="25" xfId="0" applyBorder="1"/>
    <xf numFmtId="49" fontId="0" fillId="0" borderId="24" xfId="0" applyNumberFormat="1" applyBorder="1" applyAlignment="1">
      <alignment horizontal="center" vertical="center" wrapText="1"/>
    </xf>
    <xf numFmtId="0" fontId="0" fillId="0" borderId="27" xfId="0" applyBorder="1" applyAlignment="1">
      <alignment horizontal="center"/>
    </xf>
    <xf numFmtId="170" fontId="0" fillId="0" borderId="28" xfId="0" applyNumberFormat="1" applyBorder="1" applyAlignment="1">
      <alignment horizontal="center" vertical="center" wrapText="1"/>
    </xf>
    <xf numFmtId="0" fontId="0" fillId="0" borderId="24" xfId="0" applyBorder="1" applyAlignment="1">
      <alignment horizontal="center"/>
    </xf>
    <xf numFmtId="0" fontId="0" fillId="0" borderId="24" xfId="0" applyBorder="1" applyAlignment="1">
      <alignment wrapText="1"/>
    </xf>
    <xf numFmtId="0" fontId="0" fillId="0" borderId="22" xfId="0" applyBorder="1"/>
    <xf numFmtId="9" fontId="0" fillId="0" borderId="24" xfId="0" applyNumberFormat="1" applyBorder="1" applyAlignment="1">
      <alignment horizontal="center" vertical="center" wrapText="1"/>
    </xf>
    <xf numFmtId="0" fontId="0" fillId="0" borderId="22" xfId="0" applyBorder="1" applyAlignment="1">
      <alignment horizontal="center"/>
    </xf>
    <xf numFmtId="10" fontId="0" fillId="0" borderId="31" xfId="0" applyNumberFormat="1" applyBorder="1" applyAlignment="1">
      <alignment horizontal="center" vertical="center" wrapText="1"/>
    </xf>
    <xf numFmtId="0" fontId="0" fillId="0" borderId="19" xfId="0" applyBorder="1" applyAlignment="1">
      <alignment horizontal="center" vertical="center" wrapText="1"/>
    </xf>
    <xf numFmtId="169" fontId="0" fillId="0" borderId="30" xfId="0" applyNumberFormat="1" applyBorder="1" applyAlignment="1">
      <alignment horizontal="center" vertical="center" wrapText="1"/>
    </xf>
    <xf numFmtId="10" fontId="0" fillId="0" borderId="23" xfId="0" applyNumberFormat="1" applyBorder="1" applyAlignment="1">
      <alignment horizontal="center" vertical="center" wrapText="1"/>
    </xf>
    <xf numFmtId="0" fontId="0" fillId="0" borderId="31" xfId="0" applyBorder="1" applyAlignment="1">
      <alignment horizontal="center" vertical="center" wrapText="1"/>
    </xf>
    <xf numFmtId="0" fontId="0" fillId="0" borderId="19" xfId="0" applyBorder="1" applyAlignment="1">
      <alignment horizontal="center" vertical="center"/>
    </xf>
    <xf numFmtId="0" fontId="0" fillId="0" borderId="0" xfId="0" applyAlignment="1">
      <alignment horizontal="center" wrapText="1"/>
    </xf>
    <xf numFmtId="0" fontId="0" fillId="0" borderId="30" xfId="0" applyBorder="1" applyAlignment="1">
      <alignment horizontal="center" vertical="center"/>
    </xf>
    <xf numFmtId="49" fontId="0" fillId="0" borderId="1" xfId="0" applyNumberFormat="1" applyBorder="1" applyAlignment="1">
      <alignment horizontal="center" vertical="center" wrapText="1"/>
    </xf>
    <xf numFmtId="170" fontId="0" fillId="0" borderId="0" xfId="0" applyNumberFormat="1" applyAlignment="1">
      <alignment horizontal="center" vertical="center" wrapText="1"/>
    </xf>
    <xf numFmtId="170" fontId="0" fillId="0" borderId="33" xfId="0" applyNumberFormat="1" applyBorder="1" applyAlignment="1">
      <alignment horizontal="center" vertical="center" wrapText="1"/>
    </xf>
    <xf numFmtId="0" fontId="0" fillId="0" borderId="21" xfId="0" applyBorder="1" applyAlignment="1">
      <alignment horizontal="center" vertical="center" wrapText="1"/>
    </xf>
    <xf numFmtId="0" fontId="0" fillId="0" borderId="0" xfId="0" applyAlignment="1">
      <alignment horizontal="center"/>
    </xf>
    <xf numFmtId="0" fontId="0" fillId="0" borderId="28" xfId="0" applyBorder="1" applyAlignment="1">
      <alignment horizontal="center" vertical="top"/>
    </xf>
    <xf numFmtId="0" fontId="0" fillId="0" borderId="23" xfId="0" applyBorder="1" applyAlignment="1">
      <alignment horizontal="center" vertical="top"/>
    </xf>
    <xf numFmtId="0" fontId="0" fillId="0" borderId="27" xfId="0" applyBorder="1" applyAlignment="1">
      <alignment wrapText="1"/>
    </xf>
    <xf numFmtId="0" fontId="0" fillId="0" borderId="20" xfId="0" applyBorder="1" applyAlignment="1">
      <alignment horizontal="center" vertical="center"/>
    </xf>
    <xf numFmtId="0" fontId="0" fillId="0" borderId="25" xfId="0" applyBorder="1" applyAlignment="1">
      <alignment horizontal="center" vertical="top" wrapText="1"/>
    </xf>
    <xf numFmtId="170" fontId="0" fillId="0" borderId="26" xfId="0" applyNumberFormat="1" applyBorder="1" applyAlignment="1">
      <alignment horizontal="center" vertical="center" wrapText="1"/>
    </xf>
    <xf numFmtId="49" fontId="0" fillId="0" borderId="27" xfId="0" applyNumberFormat="1" applyBorder="1" applyAlignment="1">
      <alignment horizontal="center" vertical="center"/>
    </xf>
    <xf numFmtId="49" fontId="0" fillId="0" borderId="25" xfId="0" applyNumberFormat="1" applyBorder="1" applyAlignment="1">
      <alignment horizontal="center" vertical="top"/>
    </xf>
    <xf numFmtId="0" fontId="0" fillId="0" borderId="29" xfId="0" applyBorder="1" applyAlignment="1">
      <alignment horizontal="center" wrapText="1"/>
    </xf>
    <xf numFmtId="169" fontId="0" fillId="0" borderId="23" xfId="0" applyNumberFormat="1" applyBorder="1" applyAlignment="1">
      <alignment horizontal="center" wrapText="1"/>
    </xf>
    <xf numFmtId="0" fontId="0" fillId="0" borderId="26" xfId="0" quotePrefix="1" applyBorder="1" applyAlignment="1">
      <alignment horizontal="center" vertical="center"/>
    </xf>
    <xf numFmtId="0" fontId="0" fillId="0" borderId="20" xfId="0" quotePrefix="1" applyBorder="1" applyAlignment="1">
      <alignment horizontal="center" vertical="center" wrapText="1"/>
    </xf>
    <xf numFmtId="0" fontId="0" fillId="0" borderId="0" xfId="0" quotePrefix="1" applyAlignment="1">
      <alignment horizontal="center" vertical="center"/>
    </xf>
    <xf numFmtId="0" fontId="0" fillId="0" borderId="28" xfId="0" quotePrefix="1" applyBorder="1" applyAlignment="1">
      <alignment horizontal="center" vertical="center"/>
    </xf>
    <xf numFmtId="0" fontId="0" fillId="0" borderId="20" xfId="0" quotePrefix="1" applyBorder="1" applyAlignment="1">
      <alignment horizontal="center" vertical="center"/>
    </xf>
    <xf numFmtId="0" fontId="0" fillId="0" borderId="28" xfId="0" applyBorder="1" applyAlignment="1">
      <alignment horizontal="center" vertical="top" wrapText="1"/>
    </xf>
    <xf numFmtId="0" fontId="0" fillId="0" borderId="0" xfId="0" applyAlignment="1">
      <alignment horizontal="center" vertical="top" wrapText="1"/>
    </xf>
    <xf numFmtId="0" fontId="0" fillId="0" borderId="23" xfId="0" applyBorder="1" applyAlignment="1">
      <alignment horizontal="center" vertical="top" wrapText="1"/>
    </xf>
    <xf numFmtId="170" fontId="0" fillId="0" borderId="27" xfId="0" applyNumberFormat="1" applyBorder="1" applyAlignment="1">
      <alignment horizontal="center" vertical="center"/>
    </xf>
    <xf numFmtId="170" fontId="0" fillId="0" borderId="31" xfId="0" applyNumberFormat="1" applyBorder="1" applyAlignment="1">
      <alignment horizontal="center" vertical="center" wrapText="1"/>
    </xf>
    <xf numFmtId="170" fontId="0" fillId="0" borderId="21" xfId="0" applyNumberFormat="1" applyBorder="1" applyAlignment="1">
      <alignment horizontal="center" vertical="center" wrapText="1"/>
    </xf>
    <xf numFmtId="170" fontId="0" fillId="0" borderId="19" xfId="0" applyNumberFormat="1" applyBorder="1" applyAlignment="1">
      <alignment horizontal="center" vertical="center" wrapText="1"/>
    </xf>
    <xf numFmtId="0" fontId="0" fillId="0" borderId="24" xfId="0" quotePrefix="1" applyBorder="1" applyAlignment="1">
      <alignment horizontal="center" vertical="center" wrapText="1"/>
    </xf>
    <xf numFmtId="170" fontId="0" fillId="0" borderId="24" xfId="0" quotePrefix="1" applyNumberFormat="1" applyBorder="1" applyAlignment="1">
      <alignment horizontal="center" vertical="center" wrapText="1"/>
    </xf>
    <xf numFmtId="0" fontId="0" fillId="0" borderId="27" xfId="0" quotePrefix="1" applyBorder="1" applyAlignment="1">
      <alignment horizontal="center" vertical="center" wrapText="1"/>
    </xf>
    <xf numFmtId="170" fontId="0" fillId="0" borderId="27" xfId="0" quotePrefix="1" applyNumberFormat="1" applyBorder="1" applyAlignment="1">
      <alignment horizontal="center" vertical="center" wrapText="1"/>
    </xf>
    <xf numFmtId="0" fontId="0" fillId="0" borderId="23" xfId="0" quotePrefix="1" applyBorder="1" applyAlignment="1">
      <alignment horizontal="center" vertical="center" wrapText="1"/>
    </xf>
    <xf numFmtId="170" fontId="0" fillId="0" borderId="23" xfId="0" quotePrefix="1" applyNumberFormat="1" applyBorder="1" applyAlignment="1">
      <alignment horizontal="center" vertical="center" wrapText="1"/>
    </xf>
    <xf numFmtId="167" fontId="0" fillId="0" borderId="24" xfId="0" applyNumberFormat="1" applyBorder="1" applyAlignment="1">
      <alignment horizontal="center" vertical="center" wrapText="1"/>
    </xf>
    <xf numFmtId="168" fontId="0" fillId="0" borderId="24" xfId="0" applyNumberFormat="1" applyBorder="1" applyAlignment="1">
      <alignment horizontal="center" vertical="center"/>
    </xf>
    <xf numFmtId="170" fontId="0" fillId="0" borderId="24" xfId="0" applyNumberFormat="1" applyBorder="1" applyAlignment="1">
      <alignment horizontal="center" vertical="center"/>
    </xf>
    <xf numFmtId="0" fontId="0" fillId="0" borderId="2" xfId="0" applyBorder="1" applyAlignment="1">
      <alignment horizontal="center" vertical="center"/>
    </xf>
    <xf numFmtId="170" fontId="0" fillId="0" borderId="2" xfId="0" applyNumberFormat="1" applyBorder="1" applyAlignment="1">
      <alignment horizontal="center" vertical="center" wrapText="1"/>
    </xf>
    <xf numFmtId="0" fontId="0" fillId="0" borderId="22" xfId="0" applyBorder="1" applyAlignment="1">
      <alignment horizontal="center" vertical="center"/>
    </xf>
    <xf numFmtId="0" fontId="0" fillId="0" borderId="27" xfId="0" applyBorder="1" applyAlignment="1">
      <alignment horizontal="center" vertical="top" wrapText="1"/>
    </xf>
    <xf numFmtId="0" fontId="0" fillId="0" borderId="25" xfId="0" quotePrefix="1" applyBorder="1" applyAlignment="1">
      <alignment horizontal="center" vertical="top" wrapText="1"/>
    </xf>
    <xf numFmtId="166" fontId="0" fillId="0" borderId="27" xfId="0" quotePrefix="1" applyNumberFormat="1" applyBorder="1" applyAlignment="1">
      <alignment horizontal="center" vertical="center" wrapText="1"/>
    </xf>
    <xf numFmtId="0" fontId="0" fillId="0" borderId="23" xfId="0" applyBorder="1" applyAlignment="1">
      <alignment vertical="top" wrapText="1"/>
    </xf>
    <xf numFmtId="170" fontId="0" fillId="0" borderId="21" xfId="0" quotePrefix="1" applyNumberFormat="1" applyBorder="1" applyAlignment="1">
      <alignment horizontal="center" vertical="center" wrapText="1"/>
    </xf>
    <xf numFmtId="165" fontId="0" fillId="0" borderId="25" xfId="0" applyNumberFormat="1" applyBorder="1" applyAlignment="1">
      <alignment horizontal="center" wrapText="1"/>
    </xf>
    <xf numFmtId="0" fontId="5" fillId="0" borderId="22" xfId="0" applyFont="1" applyBorder="1" applyAlignment="1">
      <alignment horizontal="center" vertical="center" wrapText="1"/>
    </xf>
    <xf numFmtId="165" fontId="0" fillId="0" borderId="0" xfId="0" applyNumberFormat="1" applyAlignment="1">
      <alignment horizontal="center" vertical="top" wrapText="1"/>
    </xf>
    <xf numFmtId="165" fontId="0" fillId="0" borderId="24" xfId="0" applyNumberFormat="1" applyBorder="1" applyAlignment="1">
      <alignment horizontal="center" vertical="top" wrapText="1"/>
    </xf>
    <xf numFmtId="165" fontId="0" fillId="0" borderId="31" xfId="0" applyNumberFormat="1" applyBorder="1" applyAlignment="1">
      <alignment horizontal="center" vertical="top" wrapText="1"/>
    </xf>
    <xf numFmtId="165" fontId="0" fillId="0" borderId="22" xfId="0" applyNumberFormat="1" applyBorder="1" applyAlignment="1">
      <alignment horizontal="center" vertical="top" wrapText="1"/>
    </xf>
    <xf numFmtId="165" fontId="0" fillId="0" borderId="29" xfId="0" applyNumberFormat="1" applyBorder="1" applyAlignment="1">
      <alignment horizontal="center" vertical="top" wrapText="1"/>
    </xf>
    <xf numFmtId="0" fontId="5" fillId="0" borderId="0" xfId="0" applyFont="1" applyAlignment="1">
      <alignment horizontal="right" vertical="center" wrapText="1"/>
    </xf>
    <xf numFmtId="169" fontId="0" fillId="0" borderId="24" xfId="0" applyNumberFormat="1" applyBorder="1" applyAlignment="1">
      <alignment horizontal="center" vertical="top" wrapText="1"/>
    </xf>
    <xf numFmtId="169" fontId="0" fillId="0" borderId="23" xfId="0" applyNumberFormat="1" applyBorder="1" applyAlignment="1">
      <alignment horizontal="center" vertical="top" wrapText="1"/>
    </xf>
    <xf numFmtId="0" fontId="0" fillId="0" borderId="0" xfId="0" applyAlignment="1">
      <alignment horizontal="center" vertical="top"/>
    </xf>
    <xf numFmtId="0" fontId="0" fillId="0" borderId="22" xfId="0" applyBorder="1" applyAlignment="1">
      <alignment horizontal="center" vertical="top" wrapText="1"/>
    </xf>
    <xf numFmtId="170" fontId="0" fillId="0" borderId="0" xfId="0" applyNumberFormat="1" applyAlignment="1">
      <alignment horizontal="center" vertical="center"/>
    </xf>
    <xf numFmtId="0" fontId="0" fillId="0" borderId="23" xfId="0" applyBorder="1" applyAlignment="1">
      <alignment vertical="center"/>
    </xf>
    <xf numFmtId="0" fontId="0" fillId="0" borderId="14" xfId="0" applyBorder="1"/>
    <xf numFmtId="49" fontId="0" fillId="0" borderId="19" xfId="0" applyNumberFormat="1" applyBorder="1" applyAlignment="1">
      <alignment horizontal="center" vertical="center"/>
    </xf>
    <xf numFmtId="49" fontId="0" fillId="0" borderId="0" xfId="0" applyNumberFormat="1" applyAlignment="1">
      <alignment horizontal="center" vertical="center"/>
    </xf>
    <xf numFmtId="0" fontId="0" fillId="0" borderId="29" xfId="0" applyBorder="1" applyAlignment="1">
      <alignment horizontal="center" vertical="center"/>
    </xf>
    <xf numFmtId="170" fontId="0" fillId="0" borderId="1" xfId="0" applyNumberFormat="1" applyBorder="1" applyAlignment="1">
      <alignment horizontal="center" vertical="center" wrapText="1"/>
    </xf>
    <xf numFmtId="170" fontId="0" fillId="0" borderId="28" xfId="0" applyNumberFormat="1"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vertical="center"/>
    </xf>
    <xf numFmtId="0" fontId="0" fillId="0" borderId="23" xfId="0" applyBorder="1" applyAlignment="1">
      <alignment wrapText="1"/>
    </xf>
    <xf numFmtId="169" fontId="0" fillId="0" borderId="44" xfId="0" applyNumberFormat="1" applyBorder="1" applyAlignment="1">
      <alignment horizontal="center" vertical="center" wrapText="1"/>
    </xf>
    <xf numFmtId="169" fontId="0" fillId="0" borderId="45" xfId="0" applyNumberFormat="1" applyBorder="1" applyAlignment="1">
      <alignment horizontal="center" vertical="center" wrapText="1"/>
    </xf>
    <xf numFmtId="169" fontId="0" fillId="0" borderId="46" xfId="0" applyNumberFormat="1" applyBorder="1" applyAlignment="1">
      <alignment horizontal="center" vertical="center" wrapText="1"/>
    </xf>
    <xf numFmtId="169" fontId="0" fillId="0" borderId="47" xfId="0" applyNumberFormat="1" applyBorder="1" applyAlignment="1">
      <alignment horizontal="center" vertical="center" wrapText="1"/>
    </xf>
    <xf numFmtId="171" fontId="0" fillId="0" borderId="22" xfId="0" applyNumberFormat="1" applyBorder="1" applyAlignment="1">
      <alignment horizontal="center" vertical="center" wrapText="1"/>
    </xf>
    <xf numFmtId="170" fontId="0" fillId="0" borderId="24" xfId="0" applyNumberFormat="1"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169" fontId="0" fillId="0" borderId="23" xfId="0" applyNumberFormat="1" applyBorder="1" applyAlignment="1" applyProtection="1">
      <alignment horizontal="center" vertical="center" wrapText="1"/>
      <protection locked="0"/>
    </xf>
    <xf numFmtId="170" fontId="0" fillId="0" borderId="23" xfId="0" applyNumberFormat="1" applyBorder="1" applyAlignment="1" applyProtection="1">
      <alignment horizontal="center" vertical="center" wrapText="1"/>
      <protection locked="0"/>
    </xf>
    <xf numFmtId="0" fontId="5" fillId="0" borderId="23" xfId="0" applyFont="1" applyBorder="1" applyAlignment="1" applyProtection="1">
      <alignment horizontal="right" vertical="top" wrapText="1"/>
      <protection locked="0"/>
    </xf>
    <xf numFmtId="49" fontId="0" fillId="0" borderId="28" xfId="0" applyNumberFormat="1" applyBorder="1" applyAlignment="1" applyProtection="1">
      <alignment horizontal="center" vertical="top" wrapText="1"/>
      <protection locked="0"/>
    </xf>
    <xf numFmtId="0" fontId="0" fillId="0" borderId="23"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3" xfId="0" applyBorder="1" applyAlignment="1" applyProtection="1">
      <alignment horizontal="center"/>
      <protection locked="0"/>
    </xf>
    <xf numFmtId="170" fontId="0" fillId="0" borderId="25" xfId="0" applyNumberFormat="1" applyBorder="1" applyAlignment="1" applyProtection="1">
      <alignment horizontal="center" vertical="center" wrapText="1"/>
      <protection locked="0"/>
    </xf>
    <xf numFmtId="170" fontId="0" fillId="0" borderId="23" xfId="0" applyNumberFormat="1" applyBorder="1" applyAlignment="1">
      <alignment vertical="center"/>
    </xf>
    <xf numFmtId="170" fontId="0" fillId="0" borderId="25" xfId="0" applyNumberFormat="1" applyBorder="1" applyAlignment="1">
      <alignment vertical="center"/>
    </xf>
    <xf numFmtId="170" fontId="0" fillId="0" borderId="25" xfId="0" applyNumberFormat="1" applyBorder="1" applyAlignment="1">
      <alignment horizontal="center" vertical="center"/>
    </xf>
    <xf numFmtId="170" fontId="0" fillId="0" borderId="23" xfId="0" applyNumberFormat="1" applyBorder="1" applyAlignment="1" applyProtection="1">
      <alignment horizontal="center" vertical="center"/>
      <protection locked="0"/>
    </xf>
    <xf numFmtId="0" fontId="15" fillId="0" borderId="0" xfId="0" applyFont="1" applyAlignment="1">
      <alignment vertical="center"/>
    </xf>
    <xf numFmtId="170" fontId="0" fillId="0" borderId="1" xfId="0" applyNumberFormat="1" applyBorder="1" applyAlignment="1">
      <alignment horizontal="center" vertical="center"/>
    </xf>
    <xf numFmtId="170" fontId="0" fillId="0" borderId="27" xfId="0" applyNumberFormat="1" applyBorder="1" applyAlignment="1">
      <alignment horizontal="center"/>
    </xf>
    <xf numFmtId="170" fontId="0" fillId="0" borderId="0" xfId="0" applyNumberFormat="1" applyAlignment="1">
      <alignment horizontal="center"/>
    </xf>
    <xf numFmtId="49" fontId="0" fillId="0" borderId="23" xfId="0" applyNumberFormat="1"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169" fontId="0" fillId="0" borderId="25" xfId="0" applyNumberFormat="1" applyBorder="1" applyAlignment="1">
      <alignment horizontal="center" vertical="top" wrapText="1"/>
    </xf>
    <xf numFmtId="0" fontId="0" fillId="0" borderId="20" xfId="0" applyBorder="1" applyAlignment="1">
      <alignment horizontal="center" vertical="top" wrapText="1"/>
    </xf>
    <xf numFmtId="0" fontId="5" fillId="0" borderId="0" xfId="0" applyFont="1" applyAlignment="1">
      <alignment horizontal="right" vertical="center"/>
    </xf>
    <xf numFmtId="170" fontId="0" fillId="0" borderId="27" xfId="0" applyNumberFormat="1" applyBorder="1" applyAlignment="1">
      <alignment vertical="center"/>
    </xf>
    <xf numFmtId="0" fontId="0" fillId="0" borderId="25" xfId="0" applyBorder="1" applyAlignment="1">
      <alignment wrapText="1"/>
    </xf>
    <xf numFmtId="0" fontId="0" fillId="0" borderId="25" xfId="0" applyBorder="1" applyAlignment="1">
      <alignment horizontal="center" vertical="center" wrapText="1"/>
    </xf>
    <xf numFmtId="170" fontId="0" fillId="0" borderId="31" xfId="0" applyNumberFormat="1" applyBorder="1" applyAlignment="1">
      <alignment horizontal="center" wrapText="1"/>
    </xf>
    <xf numFmtId="170" fontId="0" fillId="0" borderId="31" xfId="0" applyNumberFormat="1" applyBorder="1" applyAlignment="1">
      <alignment horizontal="center" vertical="top" wrapText="1"/>
    </xf>
    <xf numFmtId="170" fontId="0" fillId="0" borderId="24" xfId="0" applyNumberFormat="1" applyBorder="1" applyAlignment="1">
      <alignment horizontal="center" vertical="top" wrapText="1"/>
    </xf>
    <xf numFmtId="170" fontId="0" fillId="0" borderId="24" xfId="0" applyNumberFormat="1" applyBorder="1" applyAlignment="1">
      <alignment horizontal="center" wrapText="1"/>
    </xf>
    <xf numFmtId="0" fontId="0" fillId="0" borderId="24" xfId="0" applyBorder="1" applyAlignment="1">
      <alignment wrapText="1" shrinkToFit="1"/>
    </xf>
    <xf numFmtId="0" fontId="0" fillId="0" borderId="24" xfId="0" applyBorder="1" applyAlignment="1">
      <alignment horizontal="right" vertical="top" wrapText="1"/>
    </xf>
    <xf numFmtId="0" fontId="0" fillId="0" borderId="33" xfId="0" applyBorder="1" applyAlignment="1">
      <alignment horizontal="center" vertical="center" wrapText="1"/>
    </xf>
    <xf numFmtId="0" fontId="0" fillId="0" borderId="32" xfId="0" applyBorder="1" applyAlignment="1">
      <alignment horizontal="center" vertical="center" wrapText="1"/>
    </xf>
    <xf numFmtId="0" fontId="0" fillId="0" borderId="35" xfId="0" applyBorder="1" applyAlignment="1">
      <alignment horizontal="center" vertical="center" wrapText="1"/>
    </xf>
    <xf numFmtId="0" fontId="0" fillId="0" borderId="34" xfId="0" applyBorder="1" applyAlignment="1">
      <alignment horizontal="center" vertical="center" wrapText="1"/>
    </xf>
    <xf numFmtId="0" fontId="0" fillId="0" borderId="36" xfId="0" applyBorder="1" applyAlignment="1">
      <alignment horizontal="center" vertical="center" wrapText="1"/>
    </xf>
    <xf numFmtId="170" fontId="0" fillId="0" borderId="35" xfId="0" applyNumberFormat="1" applyBorder="1" applyAlignment="1">
      <alignment horizontal="center" vertical="center" wrapText="1"/>
    </xf>
    <xf numFmtId="0" fontId="0" fillId="0" borderId="35" xfId="0" applyBorder="1" applyAlignment="1">
      <alignment horizontal="center" vertical="center"/>
    </xf>
    <xf numFmtId="170" fontId="0" fillId="0" borderId="35" xfId="0" applyNumberFormat="1" applyBorder="1" applyAlignment="1">
      <alignment horizontal="center" vertical="center"/>
    </xf>
    <xf numFmtId="0" fontId="0" fillId="0" borderId="0" xfId="0" applyAlignment="1">
      <alignment vertical="center"/>
    </xf>
    <xf numFmtId="0" fontId="0" fillId="0" borderId="27" xfId="0" applyBorder="1" applyAlignment="1">
      <alignment vertical="center"/>
    </xf>
    <xf numFmtId="49" fontId="0" fillId="0" borderId="23" xfId="0" applyNumberFormat="1" applyBorder="1" applyAlignment="1">
      <alignment horizontal="center" vertical="center" wrapText="1"/>
    </xf>
    <xf numFmtId="0" fontId="5" fillId="0" borderId="28" xfId="0" applyFont="1" applyBorder="1" applyAlignment="1">
      <alignment horizontal="left" vertical="center" wrapText="1"/>
    </xf>
    <xf numFmtId="0" fontId="0" fillId="0" borderId="19" xfId="0" applyBorder="1" applyAlignment="1">
      <alignment horizontal="center" wrapText="1"/>
    </xf>
    <xf numFmtId="0" fontId="0" fillId="0" borderId="2" xfId="0" applyBorder="1" applyAlignment="1">
      <alignment horizontal="center" wrapText="1"/>
    </xf>
    <xf numFmtId="0" fontId="0" fillId="0" borderId="23" xfId="0" applyBorder="1" applyAlignment="1" applyProtection="1">
      <alignment horizontal="center" wrapText="1"/>
      <protection locked="0"/>
    </xf>
    <xf numFmtId="0" fontId="0" fillId="0" borderId="1" xfId="0" applyBorder="1" applyAlignment="1">
      <alignment horizontal="center" wrapText="1"/>
    </xf>
    <xf numFmtId="0" fontId="0" fillId="0" borderId="20" xfId="0" applyBorder="1" applyAlignment="1">
      <alignment horizontal="center" wrapText="1"/>
    </xf>
    <xf numFmtId="0" fontId="15" fillId="0" borderId="0" xfId="0" applyFont="1" applyAlignment="1">
      <alignment horizontal="center" wrapText="1"/>
    </xf>
    <xf numFmtId="170" fontId="0" fillId="0" borderId="27" xfId="0" applyNumberFormat="1" applyBorder="1" applyAlignment="1">
      <alignment horizontal="center" vertical="center" wrapText="1"/>
    </xf>
    <xf numFmtId="169" fontId="0" fillId="0" borderId="27" xfId="0" applyNumberFormat="1" applyBorder="1" applyAlignment="1">
      <alignment horizontal="center" vertical="center" wrapText="1"/>
    </xf>
    <xf numFmtId="169" fontId="0" fillId="0" borderId="25" xfId="0" applyNumberFormat="1" applyBorder="1" applyAlignment="1">
      <alignment horizontal="center" vertical="center" wrapText="1"/>
    </xf>
    <xf numFmtId="0" fontId="0" fillId="0" borderId="27" xfId="0" applyBorder="1" applyAlignment="1">
      <alignment horizontal="center" vertical="center" wrapText="1"/>
    </xf>
    <xf numFmtId="0" fontId="0" fillId="0" borderId="23" xfId="0" applyBorder="1" applyAlignment="1">
      <alignment horizontal="center" vertical="center" wrapText="1"/>
    </xf>
    <xf numFmtId="0" fontId="0" fillId="0" borderId="30" xfId="0" applyBorder="1" applyAlignment="1">
      <alignment horizontal="center" vertical="center" wrapText="1"/>
    </xf>
    <xf numFmtId="14" fontId="0" fillId="0" borderId="24" xfId="0" applyNumberFormat="1" applyBorder="1" applyAlignment="1">
      <alignment horizontal="center" vertical="center"/>
    </xf>
    <xf numFmtId="0" fontId="0" fillId="0" borderId="23" xfId="0" applyBorder="1" applyAlignment="1">
      <alignment horizontal="left" vertical="center" wrapText="1"/>
    </xf>
    <xf numFmtId="0" fontId="0" fillId="0" borderId="27" xfId="0" applyBorder="1"/>
    <xf numFmtId="0" fontId="0" fillId="0" borderId="30" xfId="0" applyBorder="1"/>
    <xf numFmtId="0" fontId="0" fillId="0" borderId="26" xfId="0" applyBorder="1"/>
    <xf numFmtId="0" fontId="0" fillId="0" borderId="26" xfId="0" applyBorder="1" applyAlignment="1">
      <alignment horizontal="center" vertical="top" wrapText="1"/>
    </xf>
    <xf numFmtId="14" fontId="0" fillId="0" borderId="26" xfId="0" applyNumberFormat="1" applyBorder="1" applyAlignment="1">
      <alignment horizontal="center" vertical="center"/>
    </xf>
    <xf numFmtId="14" fontId="0" fillId="0" borderId="1" xfId="0" applyNumberFormat="1" applyBorder="1" applyAlignment="1">
      <alignment horizontal="center" vertical="center"/>
    </xf>
    <xf numFmtId="0" fontId="0" fillId="0" borderId="27" xfId="0" applyBorder="1" applyAlignment="1">
      <alignment horizontal="left" vertical="center" wrapText="1"/>
    </xf>
    <xf numFmtId="0" fontId="0" fillId="0" borderId="31" xfId="0" applyBorder="1"/>
    <xf numFmtId="0" fontId="0" fillId="0" borderId="29" xfId="0" applyBorder="1"/>
    <xf numFmtId="49" fontId="0" fillId="0" borderId="21" xfId="0" applyNumberFormat="1" applyBorder="1" applyAlignment="1">
      <alignment horizontal="center"/>
    </xf>
    <xf numFmtId="170" fontId="0" fillId="0" borderId="25" xfId="0" applyNumberFormat="1" applyBorder="1" applyAlignment="1">
      <alignment horizontal="center" vertical="center" wrapText="1"/>
    </xf>
    <xf numFmtId="0" fontId="5" fillId="0" borderId="25" xfId="0" applyFont="1" applyBorder="1" applyAlignment="1">
      <alignment horizontal="left" vertical="center" wrapText="1"/>
    </xf>
    <xf numFmtId="0" fontId="5" fillId="9" borderId="24" xfId="0" applyFont="1" applyFill="1" applyBorder="1" applyAlignment="1">
      <alignment horizontal="left" vertical="center" wrapText="1"/>
    </xf>
    <xf numFmtId="0" fontId="5" fillId="9" borderId="27"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5" fillId="9" borderId="23" xfId="0" applyFont="1" applyFill="1" applyBorder="1" applyAlignment="1">
      <alignment horizontal="right" vertical="center" wrapText="1"/>
    </xf>
    <xf numFmtId="0" fontId="11" fillId="9" borderId="23" xfId="0" applyFont="1" applyFill="1" applyBorder="1" applyAlignment="1">
      <alignment horizontal="right" vertical="top" wrapText="1"/>
    </xf>
    <xf numFmtId="0" fontId="5" fillId="9" borderId="23" xfId="0" applyFont="1" applyFill="1" applyBorder="1" applyAlignment="1">
      <alignment horizontal="right" vertical="top" wrapText="1"/>
    </xf>
    <xf numFmtId="0" fontId="19" fillId="9" borderId="27" xfId="0" applyFont="1" applyFill="1" applyBorder="1" applyAlignment="1">
      <alignment horizontal="left" vertical="center" wrapText="1"/>
    </xf>
    <xf numFmtId="0" fontId="19" fillId="9" borderId="25" xfId="0" applyFont="1" applyFill="1" applyBorder="1" applyAlignment="1">
      <alignment horizontal="left" vertical="center" wrapText="1"/>
    </xf>
    <xf numFmtId="0" fontId="19" fillId="0" borderId="24" xfId="0" applyFont="1" applyBorder="1" applyAlignment="1" applyProtection="1">
      <alignment horizontal="left" vertical="center" wrapText="1"/>
      <protection locked="0"/>
    </xf>
    <xf numFmtId="0" fontId="5" fillId="0" borderId="0" xfId="0" applyFont="1" applyAlignment="1">
      <alignment horizontal="center"/>
    </xf>
    <xf numFmtId="0" fontId="0" fillId="0" borderId="1" xfId="0" applyBorder="1"/>
    <xf numFmtId="49" fontId="0" fillId="0" borderId="28" xfId="0" applyNumberFormat="1" applyBorder="1" applyAlignment="1">
      <alignment horizontal="center" vertical="top"/>
    </xf>
    <xf numFmtId="49" fontId="8" fillId="0" borderId="1" xfId="0" applyNumberFormat="1" applyFont="1" applyBorder="1" applyAlignment="1">
      <alignment horizontal="center" vertical="center" wrapText="1"/>
    </xf>
    <xf numFmtId="49" fontId="0" fillId="0" borderId="1" xfId="0" applyNumberFormat="1" applyBorder="1" applyAlignment="1">
      <alignment horizontal="center" vertical="top" wrapText="1"/>
    </xf>
    <xf numFmtId="49" fontId="0" fillId="0" borderId="20" xfId="0" applyNumberFormat="1" applyBorder="1" applyAlignment="1">
      <alignment horizontal="center" vertical="top"/>
    </xf>
    <xf numFmtId="0" fontId="11" fillId="9" borderId="23" xfId="0" applyFont="1" applyFill="1" applyBorder="1" applyAlignment="1">
      <alignment horizontal="right" vertical="center" wrapText="1"/>
    </xf>
    <xf numFmtId="0" fontId="5" fillId="9" borderId="27" xfId="0" applyFont="1" applyFill="1" applyBorder="1" applyAlignment="1">
      <alignment horizontal="right" vertical="top" wrapText="1"/>
    </xf>
    <xf numFmtId="0" fontId="5" fillId="9" borderId="25" xfId="0" applyFont="1" applyFill="1" applyBorder="1" applyAlignment="1">
      <alignment horizontal="right" vertical="center" wrapText="1"/>
    </xf>
    <xf numFmtId="0" fontId="5" fillId="9" borderId="27" xfId="0" applyFont="1" applyFill="1" applyBorder="1" applyAlignment="1">
      <alignment horizontal="right" vertical="center" wrapText="1"/>
    </xf>
    <xf numFmtId="0" fontId="5" fillId="9" borderId="25" xfId="0" applyFont="1" applyFill="1" applyBorder="1" applyAlignment="1">
      <alignment horizontal="right" vertical="top" wrapText="1"/>
    </xf>
    <xf numFmtId="0" fontId="0" fillId="0" borderId="19" xfId="0" applyBorder="1"/>
    <xf numFmtId="0" fontId="0" fillId="0" borderId="23" xfId="0" applyBorder="1" applyAlignment="1">
      <alignment vertical="center" wrapText="1"/>
    </xf>
    <xf numFmtId="0" fontId="0" fillId="0" borderId="0" xfId="0" applyAlignment="1">
      <alignment wrapText="1"/>
    </xf>
    <xf numFmtId="0" fontId="5" fillId="0" borderId="22" xfId="0" applyFont="1" applyBorder="1" applyAlignment="1">
      <alignment horizontal="center" vertical="center"/>
    </xf>
    <xf numFmtId="0" fontId="5" fillId="0" borderId="29" xfId="0" applyFont="1" applyBorder="1" applyAlignment="1">
      <alignment horizontal="center" vertical="center"/>
    </xf>
    <xf numFmtId="0" fontId="5" fillId="0" borderId="20" xfId="0" applyFont="1" applyBorder="1" applyAlignment="1">
      <alignment horizontal="center" vertical="center"/>
    </xf>
    <xf numFmtId="0" fontId="5" fillId="0" borderId="24" xfId="0" applyFont="1" applyBorder="1" applyAlignment="1">
      <alignment horizontal="center" vertical="center" wrapText="1"/>
    </xf>
    <xf numFmtId="0" fontId="5" fillId="0" borderId="31" xfId="0" applyFont="1" applyBorder="1" applyAlignment="1">
      <alignment horizontal="center" vertical="center"/>
    </xf>
    <xf numFmtId="0" fontId="0" fillId="0" borderId="0" xfId="0" applyAlignment="1">
      <alignment horizontal="right"/>
    </xf>
    <xf numFmtId="0" fontId="5" fillId="0" borderId="22" xfId="0" applyFont="1" applyBorder="1" applyAlignment="1">
      <alignment horizontal="center" vertical="top"/>
    </xf>
    <xf numFmtId="0" fontId="0" fillId="0" borderId="0" xfId="0" applyAlignment="1">
      <alignment vertical="top"/>
    </xf>
    <xf numFmtId="0" fontId="5" fillId="0" borderId="0" xfId="0" applyFont="1" applyAlignment="1">
      <alignment horizontal="center" vertical="center" wrapText="1"/>
    </xf>
    <xf numFmtId="0" fontId="5" fillId="0" borderId="0" xfId="0" applyFont="1" applyAlignment="1">
      <alignment horizontal="center" vertical="top"/>
    </xf>
    <xf numFmtId="0" fontId="20" fillId="0" borderId="0" xfId="0" applyFont="1"/>
    <xf numFmtId="0" fontId="20" fillId="0" borderId="20" xfId="0" applyFont="1" applyBorder="1"/>
    <xf numFmtId="0" fontId="0" fillId="0" borderId="0" xfId="0" applyAlignment="1">
      <alignment horizontal="left"/>
    </xf>
    <xf numFmtId="0" fontId="0" fillId="0" borderId="19" xfId="0" applyBorder="1" applyAlignment="1">
      <alignment wrapText="1"/>
    </xf>
    <xf numFmtId="0" fontId="0" fillId="0" borderId="19" xfId="0" applyBorder="1" applyAlignment="1">
      <alignment horizontal="center"/>
    </xf>
    <xf numFmtId="170" fontId="0" fillId="0" borderId="19" xfId="0" applyNumberFormat="1" applyBorder="1" applyAlignment="1">
      <alignment vertical="center"/>
    </xf>
    <xf numFmtId="170" fontId="0" fillId="0" borderId="19" xfId="0" applyNumberFormat="1" applyBorder="1" applyAlignment="1">
      <alignment horizontal="center" vertical="center"/>
    </xf>
    <xf numFmtId="170" fontId="0" fillId="0" borderId="0" xfId="0" applyNumberFormat="1" applyAlignment="1">
      <alignment vertical="center"/>
    </xf>
    <xf numFmtId="0" fontId="0" fillId="0" borderId="28" xfId="0" applyBorder="1" applyAlignment="1">
      <alignment horizontal="center"/>
    </xf>
    <xf numFmtId="0" fontId="17" fillId="0" borderId="0" xfId="0" applyFont="1" applyAlignment="1">
      <alignment horizontal="left" textRotation="61"/>
    </xf>
    <xf numFmtId="0" fontId="5" fillId="0" borderId="28" xfId="0" applyFont="1" applyBorder="1" applyAlignment="1">
      <alignment horizontal="center" vertical="center"/>
    </xf>
    <xf numFmtId="0" fontId="5" fillId="0" borderId="1" xfId="0" applyFont="1" applyBorder="1" applyAlignment="1">
      <alignment horizontal="right" vertical="center" wrapText="1"/>
    </xf>
    <xf numFmtId="0" fontId="5" fillId="0" borderId="21" xfId="0" applyFont="1" applyBorder="1" applyAlignment="1">
      <alignment horizontal="center" vertical="center"/>
    </xf>
    <xf numFmtId="0" fontId="0" fillId="0" borderId="22" xfId="0" applyBorder="1" applyAlignment="1">
      <alignment horizontal="right" vertical="top" wrapText="1"/>
    </xf>
    <xf numFmtId="0" fontId="16" fillId="0" borderId="0" xfId="0" applyFont="1" applyAlignment="1">
      <alignment horizontal="left" vertical="center" wrapText="1"/>
    </xf>
    <xf numFmtId="170" fontId="0" fillId="0" borderId="25" xfId="0" applyNumberFormat="1" applyBorder="1" applyAlignment="1">
      <alignment horizontal="center" wrapText="1"/>
    </xf>
    <xf numFmtId="169" fontId="0" fillId="0" borderId="31" xfId="0" applyNumberFormat="1" applyBorder="1" applyAlignment="1">
      <alignment horizontal="center" vertical="center" wrapText="1"/>
    </xf>
    <xf numFmtId="169" fontId="0" fillId="0" borderId="22" xfId="0" applyNumberFormat="1" applyBorder="1" applyAlignment="1">
      <alignment horizontal="center" vertical="center" wrapText="1"/>
    </xf>
    <xf numFmtId="169" fontId="0" fillId="0" borderId="29" xfId="0" applyNumberFormat="1" applyBorder="1" applyAlignment="1">
      <alignment horizontal="center" vertical="center" wrapText="1"/>
    </xf>
    <xf numFmtId="166" fontId="0" fillId="0" borderId="20" xfId="0" applyNumberFormat="1" applyBorder="1" applyAlignment="1">
      <alignment horizontal="center" vertical="top" wrapText="1"/>
    </xf>
    <xf numFmtId="0" fontId="0" fillId="0" borderId="42" xfId="0" applyBorder="1" applyAlignment="1">
      <alignment horizontal="center" vertical="center" wrapText="1"/>
    </xf>
    <xf numFmtId="0" fontId="0" fillId="0" borderId="42" xfId="0" applyBorder="1" applyAlignment="1">
      <alignment horizontal="center" vertical="center"/>
    </xf>
    <xf numFmtId="169" fontId="0" fillId="0" borderId="21" xfId="0" applyNumberFormat="1" applyBorder="1" applyAlignment="1">
      <alignment horizontal="center" vertical="center" wrapText="1"/>
    </xf>
    <xf numFmtId="166" fontId="0" fillId="0" borderId="25" xfId="0" quotePrefix="1" applyNumberFormat="1" applyBorder="1" applyAlignment="1">
      <alignment horizontal="center" vertical="center" wrapText="1"/>
    </xf>
    <xf numFmtId="170" fontId="0" fillId="0" borderId="25" xfId="0" quotePrefix="1" applyNumberFormat="1" applyBorder="1" applyAlignment="1">
      <alignment horizontal="center" vertical="center" wrapText="1"/>
    </xf>
    <xf numFmtId="0" fontId="5" fillId="0" borderId="1" xfId="4" applyFont="1" applyBorder="1" applyAlignment="1">
      <alignment horizontal="left" vertical="center" wrapText="1"/>
    </xf>
    <xf numFmtId="0" fontId="5" fillId="0" borderId="30" xfId="0" applyFont="1" applyBorder="1" applyAlignment="1">
      <alignment horizontal="right" vertical="center" wrapText="1"/>
    </xf>
    <xf numFmtId="170" fontId="0" fillId="0" borderId="22" xfId="0" applyNumberFormat="1" applyBorder="1" applyAlignment="1" applyProtection="1">
      <alignment horizontal="center" vertical="center"/>
      <protection locked="0"/>
    </xf>
    <xf numFmtId="170" fontId="0" fillId="0" borderId="22" xfId="0" applyNumberFormat="1" applyBorder="1" applyAlignment="1" applyProtection="1">
      <alignment horizontal="center" vertical="center" wrapText="1"/>
      <protection locked="0"/>
    </xf>
    <xf numFmtId="0" fontId="0" fillId="0" borderId="2" xfId="0" quotePrefix="1" applyBorder="1" applyAlignment="1">
      <alignment horizontal="center" vertical="center" wrapText="1"/>
    </xf>
    <xf numFmtId="49" fontId="23" fillId="0" borderId="1" xfId="0" applyNumberFormat="1" applyFont="1" applyBorder="1" applyAlignment="1" applyProtection="1">
      <alignment horizontal="center" vertical="center" wrapText="1"/>
      <protection locked="0"/>
    </xf>
    <xf numFmtId="0" fontId="23" fillId="0" borderId="24" xfId="0" applyFont="1" applyBorder="1" applyAlignment="1" applyProtection="1">
      <alignment horizontal="center" vertical="center" wrapText="1"/>
      <protection locked="0"/>
    </xf>
    <xf numFmtId="0" fontId="23" fillId="0" borderId="21" xfId="0" applyFont="1" applyBorder="1" applyAlignment="1" applyProtection="1">
      <alignment horizontal="center" vertical="center" wrapText="1"/>
      <protection locked="0"/>
    </xf>
    <xf numFmtId="169" fontId="23" fillId="0" borderId="24" xfId="0" applyNumberFormat="1" applyFont="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170" fontId="23" fillId="0" borderId="24" xfId="0" applyNumberFormat="1" applyFont="1" applyBorder="1" applyAlignment="1" applyProtection="1">
      <alignment horizontal="center" vertical="center" wrapText="1"/>
      <protection locked="0"/>
    </xf>
    <xf numFmtId="14" fontId="0" fillId="0" borderId="48" xfId="0" applyNumberFormat="1" applyBorder="1" applyAlignment="1">
      <alignment horizontal="center"/>
    </xf>
    <xf numFmtId="0" fontId="5" fillId="0" borderId="25" xfId="0" applyFont="1" applyBorder="1" applyAlignment="1">
      <alignment horizontal="center" vertical="center"/>
    </xf>
    <xf numFmtId="0" fontId="0" fillId="9" borderId="0" xfId="0" applyFill="1"/>
    <xf numFmtId="170" fontId="8" fillId="0" borderId="31" xfId="0" applyNumberFormat="1" applyFont="1" applyBorder="1" applyAlignment="1">
      <alignment horizontal="center" vertical="top" wrapText="1"/>
    </xf>
    <xf numFmtId="0" fontId="8" fillId="0" borderId="27" xfId="0" applyFont="1" applyBorder="1" applyAlignment="1">
      <alignment horizontal="center" wrapText="1"/>
    </xf>
    <xf numFmtId="0" fontId="8" fillId="0" borderId="27" xfId="0" applyFont="1" applyBorder="1" applyAlignment="1">
      <alignment horizontal="center"/>
    </xf>
    <xf numFmtId="169" fontId="0" fillId="0" borderId="0" xfId="0" applyNumberFormat="1" applyAlignment="1">
      <alignment horizontal="center" vertical="center" wrapText="1"/>
    </xf>
    <xf numFmtId="49" fontId="5" fillId="6" borderId="40" xfId="0" applyNumberFormat="1" applyFont="1" applyFill="1" applyBorder="1" applyAlignment="1">
      <alignment horizontal="center" vertical="center" wrapText="1"/>
    </xf>
    <xf numFmtId="0" fontId="19" fillId="0" borderId="24" xfId="0" applyFont="1" applyBorder="1" applyAlignment="1">
      <alignment horizontal="left" vertical="top" wrapText="1"/>
    </xf>
    <xf numFmtId="0" fontId="19" fillId="0" borderId="25" xfId="0" applyFont="1" applyBorder="1" applyAlignment="1">
      <alignment horizontal="left" vertical="center" wrapText="1"/>
    </xf>
    <xf numFmtId="49" fontId="5" fillId="0" borderId="24" xfId="0" applyNumberFormat="1" applyFont="1" applyBorder="1" applyAlignment="1">
      <alignment horizontal="center" vertical="center" wrapText="1"/>
    </xf>
    <xf numFmtId="170" fontId="5" fillId="0" borderId="24" xfId="0" applyNumberFormat="1" applyFont="1" applyBorder="1" applyAlignment="1">
      <alignment horizontal="center" vertical="center" wrapText="1"/>
    </xf>
    <xf numFmtId="0" fontId="19" fillId="0" borderId="22" xfId="0" applyFont="1" applyBorder="1" applyAlignment="1">
      <alignment horizontal="right" vertical="center" wrapText="1"/>
    </xf>
    <xf numFmtId="49" fontId="8" fillId="0" borderId="25" xfId="0" applyNumberFormat="1" applyFont="1" applyBorder="1" applyAlignment="1">
      <alignment horizontal="center" vertical="center" wrapText="1"/>
    </xf>
    <xf numFmtId="0" fontId="0" fillId="0" borderId="24" xfId="0" quotePrefix="1" applyBorder="1" applyAlignment="1">
      <alignment horizontal="center" vertical="center"/>
    </xf>
    <xf numFmtId="0" fontId="0" fillId="0" borderId="25" xfId="0" quotePrefix="1" applyBorder="1" applyAlignment="1">
      <alignment horizontal="center" vertical="center" wrapText="1"/>
    </xf>
    <xf numFmtId="0" fontId="0" fillId="0" borderId="21" xfId="0" quotePrefix="1" applyBorder="1" applyAlignment="1">
      <alignment horizontal="center" vertical="center" wrapText="1"/>
    </xf>
    <xf numFmtId="0" fontId="0" fillId="0" borderId="29" xfId="0" applyBorder="1" applyAlignment="1">
      <alignment horizontal="center" vertical="top" wrapText="1"/>
    </xf>
    <xf numFmtId="0" fontId="0" fillId="0" borderId="2" xfId="0" applyBorder="1"/>
    <xf numFmtId="0" fontId="0" fillId="0" borderId="22" xfId="0" quotePrefix="1" applyBorder="1" applyAlignment="1">
      <alignment horizontal="center" vertical="center" wrapText="1"/>
    </xf>
    <xf numFmtId="0" fontId="0" fillId="0" borderId="31" xfId="0" applyBorder="1" applyAlignment="1">
      <alignment horizontal="center" vertical="top" wrapText="1"/>
    </xf>
    <xf numFmtId="0" fontId="8" fillId="0" borderId="24" xfId="0" applyFont="1" applyBorder="1" applyAlignment="1">
      <alignment horizontal="center" vertical="center" wrapText="1"/>
    </xf>
    <xf numFmtId="0" fontId="0" fillId="0" borderId="24" xfId="0" applyBorder="1" applyAlignment="1">
      <alignment vertical="center"/>
    </xf>
    <xf numFmtId="0" fontId="0" fillId="0" borderId="24" xfId="0" applyBorder="1" applyAlignment="1">
      <alignment horizontal="center" vertical="top"/>
    </xf>
    <xf numFmtId="0" fontId="0" fillId="0" borderId="25" xfId="0" applyBorder="1" applyAlignment="1">
      <alignment horizontal="center" vertical="top"/>
    </xf>
    <xf numFmtId="0" fontId="0" fillId="0" borderId="27" xfId="0" quotePrefix="1" applyBorder="1" applyAlignment="1">
      <alignment horizontal="center" vertical="center"/>
    </xf>
    <xf numFmtId="0" fontId="0" fillId="0" borderId="25" xfId="0" quotePrefix="1" applyBorder="1" applyAlignment="1">
      <alignment horizontal="center" vertical="center"/>
    </xf>
    <xf numFmtId="0" fontId="0" fillId="0" borderId="30" xfId="0" applyBorder="1" applyAlignment="1">
      <alignment horizontal="center" vertical="top" wrapText="1"/>
    </xf>
    <xf numFmtId="0" fontId="0" fillId="0" borderId="23" xfId="0" applyBorder="1" applyAlignment="1">
      <alignment horizontal="center" wrapText="1"/>
    </xf>
    <xf numFmtId="0" fontId="0" fillId="0" borderId="23" xfId="0" applyBorder="1" applyAlignment="1" applyProtection="1">
      <alignment horizontal="center" vertical="top" wrapText="1"/>
      <protection locked="0"/>
    </xf>
    <xf numFmtId="0" fontId="0" fillId="0" borderId="28" xfId="0" applyBorder="1" applyAlignment="1" applyProtection="1">
      <alignment horizontal="center" vertical="top" wrapText="1"/>
      <protection locked="0"/>
    </xf>
    <xf numFmtId="0" fontId="0" fillId="0" borderId="20" xfId="0" applyBorder="1" applyAlignment="1">
      <alignment horizontal="center" vertical="center" wrapText="1"/>
    </xf>
    <xf numFmtId="0" fontId="0" fillId="0" borderId="21" xfId="0" applyBorder="1"/>
    <xf numFmtId="0" fontId="5" fillId="0" borderId="19" xfId="0" applyFont="1" applyBorder="1" applyAlignment="1">
      <alignment horizontal="center" vertical="center"/>
    </xf>
    <xf numFmtId="0" fontId="5" fillId="0" borderId="21" xfId="4" applyFont="1" applyBorder="1" applyAlignment="1">
      <alignment horizontal="center" vertical="center" wrapText="1"/>
    </xf>
    <xf numFmtId="0" fontId="5" fillId="0" borderId="21" xfId="0" applyFont="1" applyBorder="1" applyAlignment="1">
      <alignment horizontal="center" vertical="center" wrapText="1"/>
    </xf>
    <xf numFmtId="0" fontId="5" fillId="0" borderId="26" xfId="0" applyFont="1" applyBorder="1" applyAlignment="1">
      <alignment horizontal="left" vertical="center" wrapText="1"/>
    </xf>
    <xf numFmtId="0" fontId="5" fillId="0" borderId="1" xfId="0" quotePrefix="1" applyFont="1" applyBorder="1" applyAlignment="1">
      <alignment horizontal="left" vertical="center" wrapText="1"/>
    </xf>
    <xf numFmtId="0" fontId="5" fillId="0" borderId="30" xfId="0" quotePrefix="1" applyFont="1" applyBorder="1" applyAlignment="1">
      <alignment horizontal="left" vertical="center" wrapText="1"/>
    </xf>
    <xf numFmtId="0" fontId="5" fillId="0" borderId="1" xfId="0" applyFont="1" applyBorder="1" applyAlignment="1">
      <alignment vertical="center" wrapText="1"/>
    </xf>
    <xf numFmtId="0" fontId="5" fillId="0" borderId="26" xfId="0" applyFont="1" applyBorder="1" applyAlignment="1">
      <alignment horizontal="right" vertical="top" wrapText="1"/>
    </xf>
    <xf numFmtId="0" fontId="5" fillId="0" borderId="26" xfId="0" quotePrefix="1" applyFont="1" applyBorder="1" applyAlignment="1">
      <alignment horizontal="left" vertical="center" wrapText="1"/>
    </xf>
    <xf numFmtId="0" fontId="5" fillId="0" borderId="20" xfId="0" applyFont="1" applyBorder="1" applyAlignment="1">
      <alignment horizontal="left" vertical="center" wrapText="1"/>
    </xf>
    <xf numFmtId="0" fontId="5" fillId="0" borderId="20" xfId="0" applyFont="1" applyBorder="1" applyAlignment="1">
      <alignment horizontal="right" wrapText="1"/>
    </xf>
    <xf numFmtId="0" fontId="5" fillId="0" borderId="26" xfId="0" applyFont="1" applyBorder="1" applyAlignment="1">
      <alignment horizontal="right" wrapText="1"/>
    </xf>
    <xf numFmtId="0" fontId="5" fillId="0" borderId="2" xfId="5" applyFont="1" applyBorder="1" applyAlignment="1">
      <alignment vertical="center" wrapText="1"/>
    </xf>
    <xf numFmtId="0" fontId="5" fillId="0" borderId="1" xfId="7" applyFont="1" applyBorder="1" applyAlignment="1">
      <alignment vertical="center" wrapText="1"/>
    </xf>
    <xf numFmtId="0" fontId="5" fillId="0" borderId="1" xfId="7" applyFont="1" applyBorder="1" applyAlignment="1">
      <alignment horizontal="left" vertical="center" wrapText="1"/>
    </xf>
    <xf numFmtId="0" fontId="5" fillId="0" borderId="2" xfId="0" applyFont="1" applyBorder="1" applyAlignment="1">
      <alignment vertical="center" wrapText="1"/>
    </xf>
    <xf numFmtId="0" fontId="5" fillId="0" borderId="28" xfId="0" quotePrefix="1" applyFont="1" applyBorder="1" applyAlignment="1">
      <alignment horizontal="left" vertical="center" wrapText="1"/>
    </xf>
    <xf numFmtId="49" fontId="5" fillId="0" borderId="28" xfId="0" applyNumberFormat="1" applyFont="1" applyBorder="1" applyAlignment="1">
      <alignment horizontal="right" vertical="top" wrapText="1"/>
    </xf>
    <xf numFmtId="0" fontId="5" fillId="0" borderId="20" xfId="0" applyFont="1" applyBorder="1" applyAlignment="1">
      <alignment horizontal="right" vertical="top" wrapText="1"/>
    </xf>
    <xf numFmtId="0" fontId="5" fillId="0" borderId="19" xfId="0" applyFont="1" applyBorder="1" applyAlignment="1">
      <alignment horizontal="right" vertical="center" wrapText="1"/>
    </xf>
    <xf numFmtId="0" fontId="5" fillId="0" borderId="1" xfId="0" applyFont="1" applyBorder="1" applyAlignment="1">
      <alignment horizontal="left" vertical="top" wrapText="1"/>
    </xf>
    <xf numFmtId="0" fontId="5" fillId="0" borderId="49" xfId="0" applyFont="1" applyBorder="1" applyAlignment="1">
      <alignment horizontal="right" vertical="center" wrapText="1"/>
    </xf>
    <xf numFmtId="0" fontId="5" fillId="0" borderId="36" xfId="0" applyFont="1" applyBorder="1" applyAlignment="1">
      <alignment horizontal="center" vertical="center" wrapText="1"/>
    </xf>
    <xf numFmtId="0" fontId="5" fillId="0" borderId="28" xfId="0" applyFont="1" applyBorder="1" applyAlignment="1">
      <alignment horizontal="right" vertical="center"/>
    </xf>
    <xf numFmtId="16" fontId="5" fillId="0" borderId="1" xfId="0" applyNumberFormat="1" applyFont="1" applyBorder="1" applyAlignment="1">
      <alignment horizontal="left" vertical="center" wrapText="1"/>
    </xf>
    <xf numFmtId="16" fontId="5" fillId="0" borderId="1" xfId="0" applyNumberFormat="1" applyFont="1" applyBorder="1" applyAlignment="1">
      <alignment horizontal="right" vertical="center" wrapText="1"/>
    </xf>
    <xf numFmtId="0" fontId="5" fillId="0" borderId="1" xfId="0" applyFont="1" applyBorder="1" applyAlignment="1">
      <alignment horizontal="center" vertical="top" wrapText="1"/>
    </xf>
    <xf numFmtId="0" fontId="5" fillId="0" borderId="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 xfId="7" applyFont="1" applyBorder="1" applyAlignment="1">
      <alignment horizontal="right" vertical="center" wrapText="1"/>
    </xf>
    <xf numFmtId="0" fontId="5" fillId="0" borderId="30" xfId="3" quotePrefix="1" applyFont="1" applyBorder="1" applyAlignment="1">
      <alignment horizontal="right" vertical="center" wrapText="1"/>
    </xf>
    <xf numFmtId="0" fontId="5" fillId="0" borderId="28" xfId="7" applyFont="1" applyBorder="1" applyAlignment="1">
      <alignment horizontal="right" vertical="center" wrapText="1"/>
    </xf>
    <xf numFmtId="16" fontId="5" fillId="0" borderId="1" xfId="0" applyNumberFormat="1" applyFont="1" applyBorder="1" applyAlignment="1">
      <alignment horizontal="left" vertical="top" wrapText="1"/>
    </xf>
    <xf numFmtId="16" fontId="5" fillId="0" borderId="28" xfId="0" applyNumberFormat="1" applyFont="1" applyBorder="1" applyAlignment="1">
      <alignment horizontal="right" vertical="center" wrapText="1"/>
    </xf>
    <xf numFmtId="0" fontId="5" fillId="0" borderId="0" xfId="0" applyFont="1" applyAlignment="1" applyProtection="1">
      <alignment horizontal="right" vertical="top" wrapText="1"/>
      <protection locked="0"/>
    </xf>
    <xf numFmtId="0" fontId="5" fillId="0" borderId="28" xfId="0" applyFont="1" applyBorder="1" applyAlignment="1" applyProtection="1">
      <alignment horizontal="right" vertical="top" wrapText="1"/>
      <protection locked="0"/>
    </xf>
    <xf numFmtId="0" fontId="5" fillId="0" borderId="26" xfId="0" applyFont="1" applyBorder="1" applyAlignment="1" applyProtection="1">
      <alignment horizontal="right" vertical="top" wrapText="1"/>
      <protection locked="0"/>
    </xf>
    <xf numFmtId="0" fontId="5" fillId="0" borderId="28" xfId="0" applyFont="1" applyBorder="1" applyAlignment="1">
      <alignment horizontal="right"/>
    </xf>
    <xf numFmtId="0" fontId="5" fillId="0" borderId="0" xfId="0" quotePrefix="1" applyFont="1" applyAlignment="1">
      <alignment horizontal="right" vertical="top" wrapText="1"/>
    </xf>
    <xf numFmtId="0" fontId="5" fillId="0" borderId="26" xfId="0" applyFont="1" applyBorder="1" applyAlignment="1">
      <alignment horizontal="right"/>
    </xf>
    <xf numFmtId="0" fontId="5" fillId="0" borderId="1" xfId="0" applyFont="1" applyBorder="1" applyAlignment="1">
      <alignment horizontal="left" vertical="center"/>
    </xf>
    <xf numFmtId="0" fontId="5" fillId="0" borderId="2" xfId="6" applyFont="1" applyBorder="1" applyAlignment="1">
      <alignment vertical="center" wrapText="1"/>
    </xf>
    <xf numFmtId="0" fontId="5" fillId="0" borderId="2" xfId="6" applyFont="1" applyBorder="1" applyAlignment="1">
      <alignment horizontal="right" vertical="center" wrapText="1"/>
    </xf>
    <xf numFmtId="0" fontId="5" fillId="0" borderId="28" xfId="3" applyFont="1" applyBorder="1" applyAlignment="1">
      <alignment horizontal="right" vertical="center" wrapText="1"/>
    </xf>
    <xf numFmtId="0" fontId="5" fillId="0" borderId="30" xfId="3" applyFont="1" applyBorder="1" applyAlignment="1">
      <alignment horizontal="right" vertical="center" wrapText="1"/>
    </xf>
    <xf numFmtId="0" fontId="5" fillId="0" borderId="26" xfId="3" applyFont="1" applyBorder="1" applyAlignment="1">
      <alignment horizontal="right" vertical="center" wrapText="1"/>
    </xf>
    <xf numFmtId="0" fontId="5" fillId="0" borderId="2" xfId="5" applyFont="1" applyBorder="1" applyAlignment="1">
      <alignment horizontal="left" vertical="center" wrapText="1"/>
    </xf>
    <xf numFmtId="0" fontId="5" fillId="0" borderId="20" xfId="0" applyFont="1" applyBorder="1" applyAlignment="1">
      <alignment horizontal="right" vertical="center" wrapText="1"/>
    </xf>
    <xf numFmtId="0" fontId="5" fillId="0" borderId="26" xfId="0" quotePrefix="1" applyFont="1" applyBorder="1" applyAlignment="1">
      <alignment horizontal="right" vertical="center" wrapText="1"/>
    </xf>
    <xf numFmtId="0" fontId="5" fillId="0" borderId="30" xfId="0" applyFont="1" applyBorder="1" applyAlignment="1">
      <alignment horizontal="left" vertical="center" wrapText="1"/>
    </xf>
    <xf numFmtId="0" fontId="5" fillId="0" borderId="1" xfId="0" applyFont="1" applyBorder="1" applyAlignment="1">
      <alignment horizontal="right" vertical="top" wrapText="1"/>
    </xf>
    <xf numFmtId="0" fontId="5" fillId="0" borderId="28" xfId="0" applyFont="1" applyBorder="1" applyAlignment="1">
      <alignment horizontal="left" vertical="top" wrapText="1"/>
    </xf>
    <xf numFmtId="0" fontId="5" fillId="0" borderId="30" xfId="0" applyFont="1" applyBorder="1" applyAlignment="1">
      <alignment horizontal="left" vertical="top" wrapText="1"/>
    </xf>
    <xf numFmtId="16" fontId="5" fillId="0" borderId="30" xfId="0" applyNumberFormat="1" applyFont="1" applyBorder="1" applyAlignment="1">
      <alignment horizontal="left" vertical="top" wrapText="1"/>
    </xf>
    <xf numFmtId="16" fontId="5" fillId="0" borderId="30" xfId="0" applyNumberFormat="1" applyFont="1" applyBorder="1" applyAlignment="1">
      <alignment horizontal="left" vertical="center" wrapText="1"/>
    </xf>
    <xf numFmtId="0" fontId="5" fillId="0" borderId="30" xfId="3" quotePrefix="1" applyFont="1" applyBorder="1" applyAlignment="1">
      <alignment horizontal="left" vertical="center" wrapText="1"/>
    </xf>
    <xf numFmtId="0" fontId="5" fillId="0" borderId="1" xfId="3" applyFont="1" applyBorder="1" applyAlignment="1">
      <alignment horizontal="left" vertical="center" wrapText="1"/>
    </xf>
    <xf numFmtId="0" fontId="5" fillId="0" borderId="26" xfId="3" applyFont="1" applyBorder="1" applyAlignment="1">
      <alignment horizontal="left" vertical="center" wrapText="1"/>
    </xf>
    <xf numFmtId="16" fontId="5" fillId="0" borderId="30" xfId="0" applyNumberFormat="1" applyFont="1" applyBorder="1" applyAlignment="1">
      <alignment horizontal="right" vertical="center" wrapText="1"/>
    </xf>
    <xf numFmtId="49" fontId="5" fillId="0" borderId="0" xfId="0" applyNumberFormat="1" applyFont="1" applyAlignment="1">
      <alignment horizontal="right" vertical="top" wrapText="1"/>
    </xf>
    <xf numFmtId="0" fontId="5" fillId="0" borderId="0" xfId="0" quotePrefix="1" applyFont="1" applyAlignment="1">
      <alignment horizontal="right" vertical="center" wrapText="1"/>
    </xf>
    <xf numFmtId="49" fontId="0" fillId="0" borderId="0" xfId="3" applyNumberFormat="1" applyFont="1" applyAlignment="1" applyProtection="1">
      <alignment horizontal="center" vertical="center"/>
      <protection locked="0"/>
    </xf>
    <xf numFmtId="0" fontId="30" fillId="11" borderId="0" xfId="0" applyFont="1" applyFill="1"/>
    <xf numFmtId="0" fontId="20" fillId="11" borderId="0" xfId="0" applyFont="1" applyFill="1"/>
    <xf numFmtId="172" fontId="0" fillId="0" borderId="0" xfId="0" applyNumberFormat="1" applyAlignment="1">
      <alignment horizontal="center"/>
    </xf>
    <xf numFmtId="0" fontId="26" fillId="0" borderId="0" xfId="0" applyFont="1" applyAlignment="1">
      <alignment wrapText="1"/>
    </xf>
    <xf numFmtId="0" fontId="27" fillId="0" borderId="0" xfId="0" applyFont="1"/>
    <xf numFmtId="0" fontId="5" fillId="0" borderId="0" xfId="0" applyFont="1" applyAlignment="1">
      <alignment horizontal="left" vertical="top"/>
    </xf>
    <xf numFmtId="0" fontId="27" fillId="0" borderId="0" xfId="0" applyFont="1" applyAlignment="1">
      <alignment horizontal="left" vertical="top" wrapText="1"/>
    </xf>
    <xf numFmtId="0" fontId="31" fillId="0" borderId="0" xfId="0" applyFont="1"/>
    <xf numFmtId="0" fontId="32" fillId="0" borderId="0" xfId="0" applyFont="1" applyAlignment="1">
      <alignment vertical="top" wrapText="1"/>
    </xf>
    <xf numFmtId="49" fontId="0" fillId="0" borderId="0" xfId="0" applyNumberFormat="1" applyAlignment="1">
      <alignment horizontal="center"/>
    </xf>
    <xf numFmtId="0" fontId="0" fillId="0" borderId="0" xfId="0" applyAlignment="1">
      <alignment vertical="top" wrapText="1"/>
    </xf>
    <xf numFmtId="0" fontId="32" fillId="0" borderId="0" xfId="0" applyFont="1"/>
    <xf numFmtId="0" fontId="31" fillId="0" borderId="0" xfId="0" applyFont="1" applyAlignment="1">
      <alignment horizontal="center"/>
    </xf>
    <xf numFmtId="0" fontId="5" fillId="0" borderId="0" xfId="0" applyFont="1" applyAlignment="1">
      <alignment horizontal="left" vertical="top" wrapText="1"/>
    </xf>
    <xf numFmtId="0" fontId="20" fillId="0" borderId="0" xfId="0" applyFont="1" applyAlignment="1">
      <alignment horizontal="left" vertical="top" wrapText="1"/>
    </xf>
    <xf numFmtId="0" fontId="5" fillId="0" borderId="0" xfId="0" applyFont="1" applyAlignment="1">
      <alignment horizontal="right" vertical="top"/>
    </xf>
    <xf numFmtId="0" fontId="0" fillId="0" borderId="0" xfId="0" applyAlignment="1">
      <alignment horizontal="left" vertical="top" wrapText="1"/>
    </xf>
    <xf numFmtId="49" fontId="31" fillId="0" borderId="0" xfId="0" applyNumberFormat="1" applyFont="1" applyAlignment="1">
      <alignment horizontal="center"/>
    </xf>
    <xf numFmtId="0" fontId="5" fillId="0" borderId="0" xfId="0" applyFont="1" applyAlignment="1">
      <alignment vertical="top" wrapText="1"/>
    </xf>
    <xf numFmtId="0" fontId="27" fillId="0" borderId="0" xfId="0" applyFont="1" applyAlignment="1">
      <alignment vertical="top" wrapText="1"/>
    </xf>
    <xf numFmtId="0" fontId="31" fillId="0" borderId="0" xfId="0" applyFont="1" applyAlignment="1">
      <alignment horizontal="left" vertical="top" wrapText="1"/>
    </xf>
    <xf numFmtId="169" fontId="0" fillId="0" borderId="0" xfId="0" applyNumberFormat="1" applyAlignment="1">
      <alignment horizontal="left"/>
    </xf>
    <xf numFmtId="169" fontId="27" fillId="0" borderId="0" xfId="0" applyNumberFormat="1" applyFont="1" applyAlignment="1">
      <alignment horizontal="left"/>
    </xf>
    <xf numFmtId="169" fontId="31" fillId="0" borderId="0" xfId="0" applyNumberFormat="1" applyFont="1" applyAlignment="1">
      <alignment horizontal="left"/>
    </xf>
    <xf numFmtId="0" fontId="5" fillId="0" borderId="0" xfId="0" applyFont="1" applyAlignment="1">
      <alignment wrapText="1"/>
    </xf>
    <xf numFmtId="0" fontId="32" fillId="0" borderId="0" xfId="0" applyFont="1" applyAlignment="1">
      <alignment wrapText="1"/>
    </xf>
    <xf numFmtId="49" fontId="0" fillId="0" borderId="0" xfId="0" applyNumberFormat="1"/>
    <xf numFmtId="169" fontId="0" fillId="0" borderId="0" xfId="0" applyNumberFormat="1" applyAlignment="1">
      <alignment vertical="top" wrapText="1"/>
    </xf>
    <xf numFmtId="169" fontId="0" fillId="0" borderId="0" xfId="0" applyNumberFormat="1" applyAlignment="1">
      <alignment horizontal="center"/>
    </xf>
    <xf numFmtId="0" fontId="31" fillId="0" borderId="0" xfId="0" applyFont="1" applyAlignment="1">
      <alignment horizontal="right"/>
    </xf>
    <xf numFmtId="169" fontId="31" fillId="0" borderId="0" xfId="0" applyNumberFormat="1" applyFont="1" applyAlignment="1">
      <alignment horizontal="center"/>
    </xf>
    <xf numFmtId="0" fontId="4" fillId="0" borderId="0" xfId="2" applyAlignment="1" applyProtection="1"/>
    <xf numFmtId="0" fontId="7" fillId="0" borderId="0" xfId="2" applyFont="1" applyAlignment="1" applyProtection="1"/>
    <xf numFmtId="0" fontId="33" fillId="0" borderId="0" xfId="0" applyFont="1" applyAlignment="1">
      <alignment vertical="top" wrapText="1"/>
    </xf>
    <xf numFmtId="0" fontId="0" fillId="12" borderId="0" xfId="0" quotePrefix="1" applyFill="1"/>
    <xf numFmtId="0" fontId="0" fillId="11" borderId="0" xfId="0" applyFill="1"/>
    <xf numFmtId="0" fontId="0" fillId="0" borderId="27" xfId="0" applyBorder="1" applyAlignment="1">
      <alignment horizontal="center" wrapTex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30" fillId="0" borderId="24" xfId="0" applyFont="1" applyBorder="1" applyAlignment="1">
      <alignment horizontal="center" vertical="center"/>
    </xf>
    <xf numFmtId="0" fontId="5" fillId="0" borderId="26" xfId="0" applyFont="1" applyBorder="1" applyAlignment="1">
      <alignment horizontal="left" vertical="center"/>
    </xf>
    <xf numFmtId="0" fontId="5" fillId="0" borderId="1" xfId="0" quotePrefix="1" applyFont="1" applyBorder="1" applyAlignment="1">
      <alignment horizontal="left" vertical="center"/>
    </xf>
    <xf numFmtId="0" fontId="5" fillId="0" borderId="30" xfId="0" quotePrefix="1" applyFont="1" applyBorder="1" applyAlignment="1">
      <alignment horizontal="left" vertical="center"/>
    </xf>
    <xf numFmtId="0" fontId="5" fillId="0" borderId="1" xfId="0" applyFont="1" applyBorder="1" applyAlignment="1">
      <alignment vertical="center"/>
    </xf>
    <xf numFmtId="0" fontId="5" fillId="0" borderId="26" xfId="0" quotePrefix="1" applyFont="1" applyBorder="1" applyAlignment="1">
      <alignment horizontal="left" vertical="center"/>
    </xf>
    <xf numFmtId="0" fontId="5" fillId="0" borderId="20" xfId="0" applyFont="1" applyBorder="1" applyAlignment="1">
      <alignment horizontal="left" vertical="center"/>
    </xf>
    <xf numFmtId="0" fontId="5" fillId="0" borderId="2" xfId="5" applyFont="1" applyBorder="1" applyAlignment="1">
      <alignment vertical="center"/>
    </xf>
    <xf numFmtId="0" fontId="5" fillId="0" borderId="1" xfId="7" applyFont="1" applyBorder="1" applyAlignment="1">
      <alignment vertical="center"/>
    </xf>
    <xf numFmtId="0" fontId="5" fillId="0" borderId="1" xfId="7" applyFont="1" applyBorder="1" applyAlignment="1">
      <alignment horizontal="left" vertical="center"/>
    </xf>
    <xf numFmtId="0" fontId="5" fillId="0" borderId="1" xfId="4" applyFont="1" applyBorder="1" applyAlignment="1">
      <alignment horizontal="left" vertical="center"/>
    </xf>
    <xf numFmtId="0" fontId="5" fillId="0" borderId="2" xfId="0" applyFont="1" applyBorder="1" applyAlignment="1">
      <alignment vertical="center"/>
    </xf>
    <xf numFmtId="0" fontId="5" fillId="0" borderId="28" xfId="0" quotePrefix="1" applyFont="1" applyBorder="1" applyAlignment="1">
      <alignment horizontal="left" vertical="center"/>
    </xf>
    <xf numFmtId="0" fontId="5" fillId="0" borderId="1" xfId="0" applyFont="1" applyBorder="1" applyAlignment="1">
      <alignment horizontal="left" vertical="top"/>
    </xf>
    <xf numFmtId="16" fontId="5" fillId="0" borderId="1" xfId="0" applyNumberFormat="1" applyFont="1" applyBorder="1" applyAlignment="1">
      <alignment horizontal="left" vertical="center"/>
    </xf>
    <xf numFmtId="16" fontId="5" fillId="0" borderId="1" xfId="0" applyNumberFormat="1" applyFont="1" applyBorder="1" applyAlignment="1">
      <alignment horizontal="left" vertical="top"/>
    </xf>
    <xf numFmtId="0" fontId="5" fillId="0" borderId="2" xfId="6" applyFont="1" applyBorder="1" applyAlignment="1">
      <alignment vertical="center"/>
    </xf>
    <xf numFmtId="0" fontId="5" fillId="0" borderId="2" xfId="0" applyFont="1" applyBorder="1" applyAlignment="1">
      <alignment horizontal="left" vertical="center"/>
    </xf>
    <xf numFmtId="0" fontId="5" fillId="0" borderId="2" xfId="3" applyFont="1" applyBorder="1" applyAlignment="1">
      <alignment horizontal="left" vertical="center"/>
    </xf>
    <xf numFmtId="0" fontId="5" fillId="0" borderId="2" xfId="5" applyFont="1" applyBorder="1" applyAlignment="1">
      <alignment horizontal="left" vertical="center"/>
    </xf>
    <xf numFmtId="0" fontId="5" fillId="0" borderId="30" xfId="0" applyFont="1" applyBorder="1" applyAlignment="1">
      <alignment horizontal="left" vertical="center"/>
    </xf>
    <xf numFmtId="0" fontId="5" fillId="0" borderId="28" xfId="0" applyFont="1" applyBorder="1" applyAlignment="1">
      <alignment horizontal="left" vertical="center"/>
    </xf>
    <xf numFmtId="0" fontId="5" fillId="0" borderId="28" xfId="0" applyFont="1" applyBorder="1" applyAlignment="1">
      <alignment horizontal="left" vertical="top"/>
    </xf>
    <xf numFmtId="0" fontId="5" fillId="0" borderId="30" xfId="0" applyFont="1" applyBorder="1" applyAlignment="1">
      <alignment horizontal="left" vertical="top"/>
    </xf>
    <xf numFmtId="16" fontId="5" fillId="0" borderId="30" xfId="0" applyNumberFormat="1" applyFont="1" applyBorder="1" applyAlignment="1">
      <alignment horizontal="left" vertical="top"/>
    </xf>
    <xf numFmtId="16" fontId="5" fillId="0" borderId="30" xfId="0" applyNumberFormat="1" applyFont="1" applyBorder="1" applyAlignment="1">
      <alignment horizontal="left" vertical="center"/>
    </xf>
    <xf numFmtId="0" fontId="5" fillId="0" borderId="30" xfId="3" quotePrefix="1" applyFont="1" applyBorder="1" applyAlignment="1">
      <alignment horizontal="left" vertical="center"/>
    </xf>
    <xf numFmtId="0" fontId="5" fillId="0" borderId="1" xfId="3" applyFont="1" applyBorder="1" applyAlignment="1">
      <alignment horizontal="left" vertical="center"/>
    </xf>
    <xf numFmtId="0" fontId="5" fillId="0" borderId="26" xfId="3" applyFont="1" applyBorder="1" applyAlignment="1">
      <alignment horizontal="left" vertical="center"/>
    </xf>
    <xf numFmtId="0" fontId="5" fillId="0" borderId="26" xfId="3" quotePrefix="1" applyFont="1" applyBorder="1" applyAlignment="1">
      <alignment horizontal="left" vertical="center"/>
    </xf>
    <xf numFmtId="0" fontId="5" fillId="0" borderId="1" xfId="0" applyFont="1" applyBorder="1" applyAlignment="1" applyProtection="1">
      <alignment horizontal="left" vertical="center"/>
      <protection locked="0"/>
    </xf>
    <xf numFmtId="0" fontId="36" fillId="0" borderId="24" xfId="0" applyFont="1" applyBorder="1" applyAlignment="1">
      <alignment vertical="center"/>
    </xf>
    <xf numFmtId="0" fontId="37" fillId="0" borderId="24" xfId="0" applyFont="1" applyBorder="1" applyAlignment="1">
      <alignment vertical="center"/>
    </xf>
    <xf numFmtId="0" fontId="5" fillId="0" borderId="20" xfId="4" applyFont="1" applyBorder="1" applyAlignment="1">
      <alignment horizontal="left" vertical="center"/>
    </xf>
    <xf numFmtId="0" fontId="5" fillId="0" borderId="26" xfId="7" applyFont="1" applyBorder="1" applyAlignment="1">
      <alignment horizontal="left" vertical="center"/>
    </xf>
    <xf numFmtId="0" fontId="5" fillId="0" borderId="19" xfId="0" applyFont="1" applyBorder="1" applyAlignment="1">
      <alignment vertical="center"/>
    </xf>
    <xf numFmtId="0" fontId="5" fillId="6" borderId="24" xfId="0" applyFont="1" applyFill="1" applyBorder="1" applyAlignment="1">
      <alignment horizontal="center" vertical="center" wrapText="1"/>
    </xf>
    <xf numFmtId="49" fontId="5" fillId="6" borderId="24" xfId="0" applyNumberFormat="1" applyFont="1" applyFill="1" applyBorder="1" applyAlignment="1">
      <alignment horizontal="center" vertical="center" wrapText="1"/>
    </xf>
    <xf numFmtId="170" fontId="5" fillId="6" borderId="24" xfId="0" applyNumberFormat="1" applyFont="1" applyFill="1" applyBorder="1" applyAlignment="1">
      <alignment horizontal="center" vertical="center" wrapText="1"/>
    </xf>
    <xf numFmtId="0" fontId="5" fillId="0" borderId="26" xfId="3" quotePrefix="1" applyFont="1" applyBorder="1" applyAlignment="1">
      <alignment horizontal="left" vertical="center" wrapText="1"/>
    </xf>
    <xf numFmtId="10" fontId="0" fillId="0" borderId="27" xfId="0" applyNumberFormat="1" applyBorder="1" applyAlignment="1">
      <alignment horizontal="left" vertical="top" wrapText="1"/>
    </xf>
    <xf numFmtId="0" fontId="5" fillId="0" borderId="30" xfId="7" applyFont="1" applyBorder="1" applyAlignment="1">
      <alignment horizontal="right" vertical="center" wrapText="1"/>
    </xf>
    <xf numFmtId="0" fontId="5" fillId="0" borderId="26" xfId="7" applyFont="1" applyBorder="1" applyAlignment="1">
      <alignment horizontal="right" vertical="center" wrapText="1"/>
    </xf>
    <xf numFmtId="170" fontId="0" fillId="0" borderId="22" xfId="0" applyNumberFormat="1" applyBorder="1" applyAlignment="1">
      <alignment horizontal="center" vertical="center"/>
    </xf>
    <xf numFmtId="0" fontId="5" fillId="0" borderId="1" xfId="0" applyFont="1" applyBorder="1" applyAlignment="1" applyProtection="1">
      <alignment horizontal="left" vertical="center" wrapText="1"/>
      <protection locked="0"/>
    </xf>
    <xf numFmtId="0" fontId="0" fillId="0" borderId="24"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169" fontId="0" fillId="0" borderId="24" xfId="0" applyNumberForma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27" xfId="0" applyBorder="1" applyAlignment="1">
      <alignment vertical="center" wrapText="1"/>
    </xf>
    <xf numFmtId="0" fontId="5" fillId="0" borderId="26" xfId="0" applyFont="1" applyBorder="1" applyAlignment="1">
      <alignment horizontal="right" vertical="center"/>
    </xf>
    <xf numFmtId="0" fontId="5" fillId="0" borderId="20" xfId="4" applyFont="1" applyBorder="1" applyAlignment="1">
      <alignment horizontal="left" vertical="center" wrapText="1"/>
    </xf>
    <xf numFmtId="0" fontId="5" fillId="0" borderId="26" xfId="7" applyFont="1" applyBorder="1" applyAlignment="1">
      <alignment horizontal="left" vertical="center" wrapText="1"/>
    </xf>
    <xf numFmtId="0" fontId="5" fillId="0" borderId="19" xfId="0" applyFont="1" applyBorder="1" applyAlignment="1">
      <alignment horizontal="right" vertical="center"/>
    </xf>
    <xf numFmtId="0" fontId="5" fillId="0" borderId="19" xfId="0" applyFont="1" applyBorder="1" applyAlignment="1">
      <alignment vertical="center" wrapText="1"/>
    </xf>
    <xf numFmtId="0" fontId="2" fillId="0" borderId="24" xfId="10" applyBorder="1" applyAlignment="1">
      <alignment horizontal="center" vertical="center" wrapText="1"/>
    </xf>
    <xf numFmtId="0" fontId="2" fillId="0" borderId="24" xfId="7" applyFont="1" applyBorder="1" applyAlignment="1">
      <alignment horizontal="center" vertical="center" wrapText="1"/>
    </xf>
    <xf numFmtId="0" fontId="0" fillId="0" borderId="24" xfId="0" applyBorder="1" applyAlignment="1">
      <alignment horizontal="left" vertical="center" wrapText="1"/>
    </xf>
    <xf numFmtId="169" fontId="0" fillId="0" borderId="24" xfId="0" applyNumberFormat="1" applyBorder="1" applyAlignment="1">
      <alignment horizontal="left" vertical="center" wrapText="1"/>
    </xf>
    <xf numFmtId="170" fontId="0" fillId="0" borderId="24" xfId="0" applyNumberFormat="1" applyBorder="1" applyAlignment="1">
      <alignment horizontal="left" vertical="center" wrapText="1"/>
    </xf>
    <xf numFmtId="0" fontId="19" fillId="0" borderId="24" xfId="0" applyFont="1" applyBorder="1" applyAlignment="1">
      <alignment horizontal="left" vertical="center" wrapText="1"/>
    </xf>
    <xf numFmtId="0" fontId="5" fillId="0" borderId="24" xfId="7" applyFont="1" applyBorder="1" applyAlignment="1">
      <alignment horizontal="left" vertical="center" wrapText="1"/>
    </xf>
    <xf numFmtId="0" fontId="5" fillId="0" borderId="24" xfId="0" applyFont="1" applyBorder="1" applyAlignment="1">
      <alignment horizontal="right" vertical="center" wrapText="1"/>
    </xf>
    <xf numFmtId="49" fontId="0" fillId="0" borderId="24" xfId="0" applyNumberFormat="1" applyBorder="1" applyAlignment="1">
      <alignment horizontal="left" vertical="center" wrapText="1"/>
    </xf>
    <xf numFmtId="0" fontId="26" fillId="0" borderId="22" xfId="0" applyFont="1" applyBorder="1" applyAlignment="1">
      <alignment horizontal="center" vertical="center"/>
    </xf>
    <xf numFmtId="0" fontId="5" fillId="0" borderId="24" xfId="0" applyFont="1" applyBorder="1" applyAlignment="1">
      <alignment vertical="center" wrapText="1"/>
    </xf>
    <xf numFmtId="0" fontId="0" fillId="13" borderId="50" xfId="0" applyFill="1" applyBorder="1" applyAlignment="1">
      <alignment wrapText="1"/>
    </xf>
    <xf numFmtId="0" fontId="0" fillId="13" borderId="51" xfId="0" applyFill="1" applyBorder="1" applyAlignment="1">
      <alignment wrapText="1"/>
    </xf>
    <xf numFmtId="0" fontId="0" fillId="13" borderId="52" xfId="0" applyFill="1" applyBorder="1" applyAlignment="1">
      <alignment wrapText="1"/>
    </xf>
    <xf numFmtId="0" fontId="0" fillId="13" borderId="53" xfId="0" applyFill="1" applyBorder="1" applyAlignment="1">
      <alignment wrapText="1"/>
    </xf>
    <xf numFmtId="0" fontId="0" fillId="13" borderId="0" xfId="0" applyFill="1" applyAlignment="1">
      <alignment wrapText="1"/>
    </xf>
    <xf numFmtId="0" fontId="0" fillId="13" borderId="54" xfId="0" applyFill="1" applyBorder="1" applyAlignment="1">
      <alignment wrapText="1"/>
    </xf>
    <xf numFmtId="0" fontId="0" fillId="13" borderId="55" xfId="0" applyFill="1" applyBorder="1" applyAlignment="1">
      <alignment wrapText="1"/>
    </xf>
    <xf numFmtId="0" fontId="0" fillId="13" borderId="56" xfId="0" applyFill="1" applyBorder="1" applyAlignment="1">
      <alignment wrapText="1"/>
    </xf>
    <xf numFmtId="0" fontId="0" fillId="13" borderId="57" xfId="0" applyFill="1" applyBorder="1" applyAlignment="1">
      <alignment wrapText="1"/>
    </xf>
    <xf numFmtId="0" fontId="9" fillId="2" borderId="37" xfId="0" applyFont="1" applyFill="1" applyBorder="1"/>
    <xf numFmtId="0" fontId="9" fillId="2" borderId="38" xfId="0" applyFont="1" applyFill="1" applyBorder="1"/>
    <xf numFmtId="0" fontId="9" fillId="2" borderId="39" xfId="0" applyFont="1" applyFill="1" applyBorder="1"/>
    <xf numFmtId="0" fontId="0" fillId="4" borderId="11" xfId="0" applyFill="1" applyBorder="1" applyAlignment="1">
      <alignment vertical="top" wrapText="1"/>
    </xf>
    <xf numFmtId="0" fontId="0" fillId="0" borderId="12" xfId="0" applyBorder="1"/>
    <xf numFmtId="0" fontId="0" fillId="0" borderId="13" xfId="0" applyBorder="1"/>
    <xf numFmtId="0" fontId="0" fillId="0" borderId="14" xfId="0" applyBorder="1"/>
    <xf numFmtId="0" fontId="0" fillId="0" borderId="0" xfId="0"/>
    <xf numFmtId="0" fontId="0" fillId="0" borderId="15" xfId="0" applyBorder="1"/>
    <xf numFmtId="0" fontId="0" fillId="0" borderId="16" xfId="0" applyBorder="1"/>
    <xf numFmtId="0" fontId="0" fillId="0" borderId="17" xfId="0" applyBorder="1"/>
    <xf numFmtId="0" fontId="0" fillId="0" borderId="18" xfId="0" applyBorder="1"/>
    <xf numFmtId="0" fontId="31" fillId="0" borderId="0" xfId="0" applyFont="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33" fillId="0" borderId="21" xfId="0" applyFont="1" applyBorder="1" applyAlignment="1">
      <alignment horizontal="left" vertical="top" wrapText="1"/>
    </xf>
    <xf numFmtId="0" fontId="33" fillId="0" borderId="2" xfId="0" applyFont="1" applyBorder="1" applyAlignment="1">
      <alignment horizontal="left" vertical="top" wrapText="1"/>
    </xf>
    <xf numFmtId="0" fontId="33" fillId="0" borderId="1" xfId="0" applyFont="1" applyBorder="1" applyAlignment="1">
      <alignment horizontal="left" vertical="top" wrapText="1"/>
    </xf>
    <xf numFmtId="0" fontId="31" fillId="0" borderId="0" xfId="0" applyFont="1" applyAlignment="1">
      <alignment horizontal="left" wrapText="1"/>
    </xf>
    <xf numFmtId="10" fontId="0" fillId="0" borderId="0" xfId="0" applyNumberFormat="1" applyAlignment="1">
      <alignment horizontal="left" vertical="top" wrapText="1"/>
    </xf>
    <xf numFmtId="10" fontId="31" fillId="0" borderId="0" xfId="0" applyNumberFormat="1" applyFont="1" applyAlignment="1">
      <alignment horizontal="left" vertical="top" wrapText="1"/>
    </xf>
    <xf numFmtId="0" fontId="15" fillId="7" borderId="0" xfId="0" applyFont="1" applyFill="1" applyAlignment="1">
      <alignment horizontal="center" wrapText="1"/>
    </xf>
    <xf numFmtId="0" fontId="5" fillId="6" borderId="41" xfId="0" applyFont="1" applyFill="1" applyBorder="1" applyAlignment="1">
      <alignment horizontal="center" vertical="center" wrapText="1"/>
    </xf>
    <xf numFmtId="0" fontId="5" fillId="0" borderId="43" xfId="0" applyFont="1" applyBorder="1" applyAlignment="1">
      <alignment horizontal="center" vertical="center" wrapText="1"/>
    </xf>
    <xf numFmtId="0" fontId="0" fillId="0" borderId="27" xfId="0" applyBorder="1" applyAlignment="1">
      <alignment horizontal="center" vertical="center" wrapText="1"/>
    </xf>
    <xf numFmtId="0" fontId="0" fillId="0" borderId="23" xfId="0" applyBorder="1" applyAlignment="1">
      <alignment horizontal="center" vertical="center" wrapText="1"/>
    </xf>
    <xf numFmtId="0" fontId="0" fillId="0" borderId="25" xfId="0" applyBorder="1" applyAlignment="1">
      <alignment horizontal="center" vertical="center" wrapText="1"/>
    </xf>
    <xf numFmtId="0" fontId="0" fillId="0" borderId="30" xfId="0" applyBorder="1" applyAlignment="1">
      <alignment horizontal="center" vertical="center" wrapText="1"/>
    </xf>
    <xf numFmtId="0" fontId="0" fillId="0" borderId="28"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wrapText="1"/>
    </xf>
    <xf numFmtId="0" fontId="0" fillId="0" borderId="23" xfId="0" applyBorder="1" applyAlignment="1">
      <alignment horizont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169" fontId="0" fillId="0" borderId="27" xfId="0" applyNumberFormat="1" applyBorder="1" applyAlignment="1" applyProtection="1">
      <alignment horizontal="center" vertical="center" wrapText="1"/>
      <protection locked="0"/>
    </xf>
    <xf numFmtId="169" fontId="0" fillId="0" borderId="27" xfId="0" applyNumberFormat="1" applyBorder="1" applyAlignment="1">
      <alignment horizontal="center" vertical="center" wrapText="1"/>
    </xf>
    <xf numFmtId="0" fontId="0" fillId="0" borderId="1" xfId="0" applyBorder="1" applyAlignment="1">
      <alignment horizontal="center" wrapText="1"/>
    </xf>
    <xf numFmtId="0" fontId="0" fillId="0" borderId="25" xfId="0" applyBorder="1" applyAlignment="1">
      <alignment horizontal="center" wrapText="1"/>
    </xf>
    <xf numFmtId="169" fontId="0" fillId="0" borderId="23" xfId="0" applyNumberFormat="1" applyBorder="1" applyAlignment="1">
      <alignment horizontal="center" vertical="center" wrapText="1"/>
    </xf>
    <xf numFmtId="0" fontId="0" fillId="0" borderId="24" xfId="7" applyFont="1" applyBorder="1" applyAlignment="1">
      <alignment horizontal="center" vertical="center" wrapText="1"/>
    </xf>
    <xf numFmtId="0" fontId="0" fillId="0" borderId="24" xfId="3" applyFont="1" applyBorder="1" applyAlignment="1">
      <alignment horizontal="center" vertical="center"/>
    </xf>
    <xf numFmtId="0" fontId="0" fillId="0" borderId="23" xfId="7" applyFont="1" applyBorder="1" applyAlignment="1">
      <alignment horizontal="center" vertical="center" wrapText="1"/>
    </xf>
    <xf numFmtId="0" fontId="0" fillId="0" borderId="24" xfId="7" applyFont="1" applyBorder="1" applyAlignment="1">
      <alignment vertical="center" wrapText="1"/>
    </xf>
    <xf numFmtId="0" fontId="0" fillId="0" borderId="27" xfId="7" applyFont="1" applyBorder="1" applyAlignment="1">
      <alignment horizontal="center" vertical="center" wrapText="1"/>
    </xf>
    <xf numFmtId="0" fontId="0" fillId="0" borderId="25" xfId="7" applyFont="1" applyBorder="1" applyAlignment="1">
      <alignment horizontal="center" vertical="center" wrapText="1"/>
    </xf>
    <xf numFmtId="0" fontId="0" fillId="0" borderId="24" xfId="7" applyFont="1" applyBorder="1" applyAlignment="1">
      <alignment horizontal="center" vertical="center"/>
    </xf>
    <xf numFmtId="0" fontId="0" fillId="0" borderId="27" xfId="3" applyFont="1" applyBorder="1" applyAlignment="1">
      <alignment horizontal="center" vertical="center"/>
    </xf>
    <xf numFmtId="0" fontId="0" fillId="0" borderId="23" xfId="3" applyFont="1" applyBorder="1" applyAlignment="1">
      <alignment horizontal="center" vertical="center"/>
    </xf>
    <xf numFmtId="0" fontId="0" fillId="0" borderId="25" xfId="3" applyFont="1" applyBorder="1" applyAlignment="1">
      <alignment horizontal="center" vertical="center"/>
    </xf>
    <xf numFmtId="0" fontId="0" fillId="0" borderId="27" xfId="3" quotePrefix="1" applyFont="1" applyBorder="1" applyAlignment="1">
      <alignment horizontal="center" vertical="center"/>
    </xf>
    <xf numFmtId="0" fontId="0" fillId="0" borderId="24" xfId="7" applyFont="1" applyBorder="1" applyAlignment="1">
      <alignment horizontal="center"/>
    </xf>
    <xf numFmtId="0" fontId="0" fillId="0" borderId="31" xfId="7" applyFont="1" applyBorder="1" applyAlignment="1">
      <alignment horizontal="center" vertical="center" wrapText="1"/>
    </xf>
    <xf numFmtId="0" fontId="0" fillId="0" borderId="24" xfId="10" applyFont="1" applyBorder="1" applyAlignment="1">
      <alignment horizontal="center" vertical="center" wrapText="1"/>
    </xf>
    <xf numFmtId="1" fontId="0" fillId="0" borderId="24" xfId="4" applyNumberFormat="1" applyFont="1" applyBorder="1" applyAlignment="1">
      <alignment horizontal="center" vertical="center" wrapText="1"/>
    </xf>
    <xf numFmtId="170" fontId="0" fillId="0" borderId="24" xfId="10" applyNumberFormat="1" applyFont="1" applyBorder="1" applyAlignment="1">
      <alignment horizontal="center" vertical="center" wrapText="1"/>
    </xf>
    <xf numFmtId="0" fontId="0" fillId="0" borderId="24" xfId="7" applyFont="1" applyBorder="1"/>
    <xf numFmtId="0" fontId="0" fillId="0" borderId="25" xfId="7" applyFont="1" applyBorder="1"/>
    <xf numFmtId="0" fontId="0" fillId="0" borderId="26" xfId="7" applyFont="1" applyBorder="1" applyAlignment="1">
      <alignment horizontal="center" vertical="center" wrapText="1"/>
    </xf>
    <xf numFmtId="0" fontId="0" fillId="0" borderId="29" xfId="7" applyFont="1" applyBorder="1"/>
    <xf numFmtId="1" fontId="0" fillId="0" borderId="2" xfId="4" applyNumberFormat="1" applyFont="1" applyBorder="1" applyAlignment="1">
      <alignment horizontal="center" vertical="center" wrapText="1"/>
    </xf>
    <xf numFmtId="0" fontId="0" fillId="0" borderId="27" xfId="10" applyFont="1" applyBorder="1" applyAlignment="1">
      <alignment horizontal="center" vertical="center" wrapText="1"/>
    </xf>
    <xf numFmtId="0" fontId="0" fillId="0" borderId="30" xfId="10" applyFont="1" applyBorder="1" applyAlignment="1">
      <alignment horizontal="center" vertical="center" wrapText="1"/>
    </xf>
    <xf numFmtId="0" fontId="0" fillId="0" borderId="27" xfId="7" applyFont="1" applyBorder="1"/>
    <xf numFmtId="0" fontId="0" fillId="0" borderId="30" xfId="7" applyFont="1" applyBorder="1" applyAlignment="1">
      <alignment horizontal="center"/>
    </xf>
    <xf numFmtId="0" fontId="0" fillId="0" borderId="23" xfId="10" applyFont="1" applyBorder="1" applyAlignment="1">
      <alignment horizontal="center" vertical="center" wrapText="1"/>
    </xf>
    <xf numFmtId="0" fontId="0" fillId="0" borderId="23" xfId="7" applyFont="1" applyBorder="1" applyAlignment="1">
      <alignment horizontal="center" vertical="center"/>
    </xf>
    <xf numFmtId="170" fontId="0" fillId="0" borderId="23" xfId="10" applyNumberFormat="1" applyFont="1" applyBorder="1" applyAlignment="1">
      <alignment horizontal="center" vertical="center" wrapText="1"/>
    </xf>
    <xf numFmtId="170" fontId="0" fillId="0" borderId="27" xfId="10" applyNumberFormat="1" applyFont="1" applyBorder="1" applyAlignment="1">
      <alignment horizontal="center" vertical="center" wrapText="1"/>
    </xf>
    <xf numFmtId="0" fontId="0" fillId="0" borderId="23" xfId="7" applyFont="1" applyBorder="1"/>
    <xf numFmtId="0" fontId="0" fillId="0" borderId="25" xfId="10" applyFont="1" applyBorder="1" applyAlignment="1">
      <alignment horizontal="center" vertical="center" wrapText="1"/>
    </xf>
    <xf numFmtId="170" fontId="0" fillId="0" borderId="25" xfId="10" applyNumberFormat="1" applyFont="1" applyBorder="1" applyAlignment="1">
      <alignment horizontal="center" vertical="center" wrapText="1"/>
    </xf>
    <xf numFmtId="0" fontId="0" fillId="0" borderId="24" xfId="7" applyFont="1" applyBorder="1" applyAlignment="1">
      <alignment horizontal="center" wrapText="1"/>
    </xf>
    <xf numFmtId="0" fontId="0" fillId="0" borderId="27" xfId="7" applyFont="1" applyBorder="1" applyAlignment="1">
      <alignment horizontal="center" vertical="center"/>
    </xf>
    <xf numFmtId="170" fontId="0" fillId="0" borderId="26" xfId="10" applyNumberFormat="1" applyFont="1" applyBorder="1" applyAlignment="1">
      <alignment horizontal="center" vertical="center" wrapText="1"/>
    </xf>
    <xf numFmtId="170" fontId="0" fillId="0" borderId="1" xfId="10" applyNumberFormat="1" applyFont="1" applyBorder="1" applyAlignment="1">
      <alignment horizontal="center" vertical="center" wrapText="1"/>
    </xf>
    <xf numFmtId="0" fontId="0" fillId="0" borderId="25" xfId="7" applyFont="1" applyBorder="1" applyAlignment="1">
      <alignment horizontal="center" vertical="center"/>
    </xf>
    <xf numFmtId="170" fontId="0" fillId="0" borderId="30" xfId="10" applyNumberFormat="1" applyFont="1" applyBorder="1" applyAlignment="1">
      <alignment horizontal="center" vertical="center" wrapText="1"/>
    </xf>
    <xf numFmtId="0" fontId="8" fillId="0" borderId="27" xfId="0" applyFont="1" applyBorder="1" applyAlignment="1">
      <alignment vertical="center" wrapText="1"/>
    </xf>
    <xf numFmtId="1" fontId="0" fillId="0" borderId="1" xfId="4" applyNumberFormat="1" applyFont="1" applyBorder="1" applyAlignment="1">
      <alignment horizontal="center" vertical="center" wrapText="1"/>
    </xf>
    <xf numFmtId="1" fontId="0" fillId="0" borderId="19" xfId="4" applyNumberFormat="1" applyFont="1" applyBorder="1" applyAlignment="1">
      <alignment horizontal="center" vertical="center" wrapText="1"/>
    </xf>
    <xf numFmtId="0" fontId="0" fillId="0" borderId="28" xfId="7" applyFont="1" applyBorder="1" applyAlignment="1">
      <alignment horizontal="center" vertical="center"/>
    </xf>
    <xf numFmtId="0" fontId="14" fillId="0" borderId="0" xfId="0" applyFont="1" applyAlignment="1">
      <alignment horizontal="right" vertical="center"/>
    </xf>
    <xf numFmtId="0" fontId="14" fillId="0" borderId="0" xfId="0" applyFont="1" applyAlignment="1">
      <alignment horizontal="left" vertical="center"/>
    </xf>
  </cellXfs>
  <cellStyles count="12">
    <cellStyle name="Euro" xfId="1" xr:uid="{00000000-0005-0000-0000-000000000000}"/>
    <cellStyle name="Good 2" xfId="8" xr:uid="{00000000-0005-0000-0000-000001000000}"/>
    <cellStyle name="Hyperlink" xfId="2" builtinId="8"/>
    <cellStyle name="Hyperlink 2" xfId="11" xr:uid="{00000000-0005-0000-0000-000003000000}"/>
    <cellStyle name="Hyperlink 3" xfId="9" xr:uid="{00000000-0005-0000-0000-000004000000}"/>
    <cellStyle name="Normal" xfId="0" builtinId="0"/>
    <cellStyle name="Normal 12" xfId="5" xr:uid="{00000000-0005-0000-0000-000006000000}"/>
    <cellStyle name="Normal 2" xfId="6" xr:uid="{00000000-0005-0000-0000-000007000000}"/>
    <cellStyle name="Normal 3" xfId="10" xr:uid="{00000000-0005-0000-0000-000008000000}"/>
    <cellStyle name="Normal 4" xfId="4" xr:uid="{00000000-0005-0000-0000-000009000000}"/>
    <cellStyle name="Normal 5" xfId="7" xr:uid="{00000000-0005-0000-0000-00000A000000}"/>
    <cellStyle name="標準_Sheet1" xfId="3" xr:uid="{00000000-0005-0000-0000-00000B000000}"/>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16</xdr:row>
      <xdr:rowOff>0</xdr:rowOff>
    </xdr:from>
    <xdr:to>
      <xdr:col>3</xdr:col>
      <xdr:colOff>19050</xdr:colOff>
      <xdr:row>16</xdr:row>
      <xdr:rowOff>9525</xdr:rowOff>
    </xdr:to>
    <xdr:pic>
      <xdr:nvPicPr>
        <xdr:cNvPr id="3073" name="Picture 5" descr="http://www.chemindustry.com/images/green_table/transparent_pixel.gif">
          <a:extLst>
            <a:ext uri="{FF2B5EF4-FFF2-40B4-BE49-F238E27FC236}">
              <a16:creationId xmlns:a16="http://schemas.microsoft.com/office/drawing/2014/main" id="{00000000-0008-0000-0000-0000010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952625" y="2438400"/>
          <a:ext cx="19050" cy="9525"/>
        </a:xfrm>
        <a:prstGeom prst="rect">
          <a:avLst/>
        </a:prstGeom>
        <a:noFill/>
        <a:ln w="9525">
          <a:noFill/>
          <a:miter lim="800000"/>
          <a:headEnd/>
          <a:tailEnd/>
        </a:ln>
      </xdr:spPr>
    </xdr:pic>
    <xdr:clientData/>
  </xdr:twoCellAnchor>
  <xdr:twoCellAnchor>
    <xdr:from>
      <xdr:col>3</xdr:col>
      <xdr:colOff>190500</xdr:colOff>
      <xdr:row>28</xdr:row>
      <xdr:rowOff>15240</xdr:rowOff>
    </xdr:from>
    <xdr:to>
      <xdr:col>3</xdr:col>
      <xdr:colOff>922020</xdr:colOff>
      <xdr:row>33</xdr:row>
      <xdr:rowOff>76200</xdr:rowOff>
    </xdr:to>
    <xdr:cxnSp macro="">
      <xdr:nvCxnSpPr>
        <xdr:cNvPr id="3" name="Connector: Elbow 2">
          <a:extLst>
            <a:ext uri="{FF2B5EF4-FFF2-40B4-BE49-F238E27FC236}">
              <a16:creationId xmlns:a16="http://schemas.microsoft.com/office/drawing/2014/main" id="{CA323638-0813-4DE1-91D6-39EF9D2DE56E}"/>
            </a:ext>
          </a:extLst>
        </xdr:cNvPr>
        <xdr:cNvCxnSpPr/>
      </xdr:nvCxnSpPr>
      <xdr:spPr>
        <a:xfrm rot="5400000">
          <a:off x="2099310" y="4949190"/>
          <a:ext cx="922020" cy="731520"/>
        </a:xfrm>
        <a:prstGeom prst="bentConnector3">
          <a:avLst>
            <a:gd name="adj1" fmla="val -413"/>
          </a:avLst>
        </a:prstGeom>
        <a:ln w="127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82550</xdr:colOff>
      <xdr:row>36</xdr:row>
      <xdr:rowOff>139700</xdr:rowOff>
    </xdr:from>
    <xdr:to>
      <xdr:col>1</xdr:col>
      <xdr:colOff>1034931</xdr:colOff>
      <xdr:row>37</xdr:row>
      <xdr:rowOff>666664</xdr:rowOff>
    </xdr:to>
    <xdr:pic>
      <xdr:nvPicPr>
        <xdr:cNvPr id="2" name="Picture 1">
          <a:extLst>
            <a:ext uri="{FF2B5EF4-FFF2-40B4-BE49-F238E27FC236}">
              <a16:creationId xmlns:a16="http://schemas.microsoft.com/office/drawing/2014/main" id="{12AFE546-83FB-456A-BF2B-7C3C8FE28E07}"/>
            </a:ext>
          </a:extLst>
        </xdr:cNvPr>
        <xdr:cNvPicPr>
          <a:picLocks noChangeAspect="1"/>
        </xdr:cNvPicPr>
      </xdr:nvPicPr>
      <xdr:blipFill>
        <a:blip xmlns:r="http://schemas.openxmlformats.org/officeDocument/2006/relationships" r:embed="rId1"/>
        <a:stretch>
          <a:fillRect/>
        </a:stretch>
      </xdr:blipFill>
      <xdr:spPr>
        <a:xfrm>
          <a:off x="615950" y="10480040"/>
          <a:ext cx="952381" cy="694604"/>
        </a:xfrm>
        <a:prstGeom prst="rect">
          <a:avLst/>
        </a:prstGeom>
      </xdr:spPr>
    </xdr:pic>
    <xdr:clientData/>
  </xdr:twoCellAnchor>
  <xdr:twoCellAnchor editAs="oneCell">
    <xdr:from>
      <xdr:col>0</xdr:col>
      <xdr:colOff>438148</xdr:colOff>
      <xdr:row>0</xdr:row>
      <xdr:rowOff>82551</xdr:rowOff>
    </xdr:from>
    <xdr:to>
      <xdr:col>10</xdr:col>
      <xdr:colOff>881</xdr:colOff>
      <xdr:row>0</xdr:row>
      <xdr:rowOff>1143001</xdr:rowOff>
    </xdr:to>
    <xdr:pic>
      <xdr:nvPicPr>
        <xdr:cNvPr id="3" name="Picture 2">
          <a:extLst>
            <a:ext uri="{FF2B5EF4-FFF2-40B4-BE49-F238E27FC236}">
              <a16:creationId xmlns:a16="http://schemas.microsoft.com/office/drawing/2014/main" id="{ABAEF30A-D37E-4D8C-9E06-6E6C14D18270}"/>
            </a:ext>
          </a:extLst>
        </xdr:cNvPr>
        <xdr:cNvPicPr>
          <a:picLocks noChangeAspect="1"/>
        </xdr:cNvPicPr>
      </xdr:nvPicPr>
      <xdr:blipFill>
        <a:blip xmlns:r="http://schemas.openxmlformats.org/officeDocument/2006/relationships" r:embed="rId2"/>
        <a:stretch>
          <a:fillRect/>
        </a:stretch>
      </xdr:blipFill>
      <xdr:spPr>
        <a:xfrm>
          <a:off x="438148" y="82551"/>
          <a:ext cx="6809353" cy="1060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1047750</xdr:colOff>
      <xdr:row>3472</xdr:row>
      <xdr:rowOff>200025</xdr:rowOff>
    </xdr:from>
    <xdr:to>
      <xdr:col>7</xdr:col>
      <xdr:colOff>261462</xdr:colOff>
      <xdr:row>3474</xdr:row>
      <xdr:rowOff>102546</xdr:rowOff>
    </xdr:to>
    <xdr:pic>
      <xdr:nvPicPr>
        <xdr:cNvPr id="12" name="Picture 11">
          <a:extLst>
            <a:ext uri="{FF2B5EF4-FFF2-40B4-BE49-F238E27FC236}">
              <a16:creationId xmlns:a16="http://schemas.microsoft.com/office/drawing/2014/main" id="{89C6793D-0AFF-4D56-8998-D8ED3AB89924}"/>
            </a:ext>
          </a:extLst>
        </xdr:cNvPr>
        <xdr:cNvPicPr>
          <a:picLocks noChangeAspect="1"/>
        </xdr:cNvPicPr>
      </xdr:nvPicPr>
      <xdr:blipFill>
        <a:blip xmlns:r="http://schemas.openxmlformats.org/officeDocument/2006/relationships" r:embed="rId1"/>
        <a:stretch>
          <a:fillRect/>
        </a:stretch>
      </xdr:blipFill>
      <xdr:spPr>
        <a:xfrm>
          <a:off x="1504950" y="5800725"/>
          <a:ext cx="9900762" cy="6645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gadsl.org/"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adsl.org.s3.amazonaws.com/Documents/GADSL-Guidance-Document.pdf" TargetMode="External"/><Relationship Id="rId1" Type="http://schemas.openxmlformats.org/officeDocument/2006/relationships/hyperlink" Target="https://www.gadsl.org/"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www.chemindustry.com/chemicals/9075808.html" TargetMode="External"/><Relationship Id="rId7" Type="http://schemas.openxmlformats.org/officeDocument/2006/relationships/hyperlink" Target="http://www.chemindustry.com/chemicals/199887.html" TargetMode="Externa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hyperlink" Target="http://www.chemindustry.com/chemicals/180839.html" TargetMode="External"/><Relationship Id="rId5" Type="http://schemas.openxmlformats.org/officeDocument/2006/relationships/hyperlink" Target="http://www.chemindustry.com/chemicals/118270.html" TargetMode="External"/><Relationship Id="rId10" Type="http://schemas.openxmlformats.org/officeDocument/2006/relationships/vmlDrawing" Target="../drawings/vmlDrawing2.vml"/><Relationship Id="rId4" Type="http://schemas.openxmlformats.org/officeDocument/2006/relationships/hyperlink" Target="http://www.chemindustry.com/chemicals/183267.html"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37"/>
  <sheetViews>
    <sheetView showGridLines="0" tabSelected="1" workbookViewId="0">
      <selection activeCell="A16" sqref="A16"/>
    </sheetView>
  </sheetViews>
  <sheetFormatPr defaultColWidth="9.109375" defaultRowHeight="13.2"/>
  <cols>
    <col min="1" max="1" width="10" style="1" customWidth="1"/>
    <col min="2" max="2" width="9.109375" style="1"/>
    <col min="3" max="3" width="10.109375" style="1" bestFit="1" customWidth="1"/>
    <col min="4" max="4" width="13.5546875" style="1" customWidth="1"/>
    <col min="5" max="5" width="14.6640625" style="1" customWidth="1"/>
    <col min="6" max="6" width="16" style="1" customWidth="1"/>
    <col min="7" max="7" width="9.88671875" style="1" customWidth="1"/>
    <col min="8" max="16384" width="9.109375" style="1"/>
  </cols>
  <sheetData>
    <row r="1" spans="1:7" ht="17.399999999999999">
      <c r="A1" s="540" t="s">
        <v>7136</v>
      </c>
      <c r="B1" s="541"/>
      <c r="C1" s="541"/>
      <c r="D1" s="541"/>
      <c r="E1" s="542"/>
      <c r="F1" s="175"/>
    </row>
    <row r="2" spans="1:7">
      <c r="A2" s="8" t="s">
        <v>4622</v>
      </c>
      <c r="B2" s="2"/>
      <c r="C2" s="259" t="s">
        <v>7137</v>
      </c>
      <c r="D2" s="3"/>
      <c r="E2" s="9"/>
    </row>
    <row r="3" spans="1:7">
      <c r="A3" s="10" t="s">
        <v>3423</v>
      </c>
      <c r="B3" s="2"/>
      <c r="C3" s="15">
        <v>38384</v>
      </c>
      <c r="D3" s="3"/>
      <c r="E3" s="9"/>
    </row>
    <row r="4" spans="1:7" ht="13.8" thickBot="1">
      <c r="A4" s="11" t="s">
        <v>4621</v>
      </c>
      <c r="B4" s="12"/>
      <c r="C4" s="331">
        <v>43536</v>
      </c>
      <c r="D4" s="14"/>
      <c r="E4" s="13"/>
    </row>
    <row r="6" spans="1:7" ht="13.8" thickBot="1"/>
    <row r="7" spans="1:7" ht="18" thickBot="1">
      <c r="A7" s="5" t="s">
        <v>2611</v>
      </c>
      <c r="B7" s="6"/>
      <c r="C7" s="6"/>
      <c r="D7" s="6"/>
      <c r="E7" s="6"/>
      <c r="F7" s="6"/>
      <c r="G7" s="7"/>
    </row>
    <row r="8" spans="1:7">
      <c r="A8" s="543" t="s">
        <v>6700</v>
      </c>
      <c r="B8" s="544"/>
      <c r="C8" s="544"/>
      <c r="D8" s="544"/>
      <c r="E8" s="544"/>
      <c r="F8" s="544"/>
      <c r="G8" s="545"/>
    </row>
    <row r="9" spans="1:7">
      <c r="A9" s="546"/>
      <c r="B9" s="547"/>
      <c r="C9" s="547"/>
      <c r="D9" s="547"/>
      <c r="E9" s="547"/>
      <c r="F9" s="547"/>
      <c r="G9" s="548"/>
    </row>
    <row r="10" spans="1:7">
      <c r="A10" s="546"/>
      <c r="B10" s="547"/>
      <c r="C10" s="547"/>
      <c r="D10" s="547"/>
      <c r="E10" s="547"/>
      <c r="F10" s="547"/>
      <c r="G10" s="548"/>
    </row>
    <row r="11" spans="1:7" ht="13.2" customHeight="1">
      <c r="A11" s="546"/>
      <c r="B11" s="547"/>
      <c r="C11" s="547"/>
      <c r="D11" s="547"/>
      <c r="E11" s="547"/>
      <c r="F11" s="547"/>
      <c r="G11" s="548"/>
    </row>
    <row r="12" spans="1:7">
      <c r="A12" s="546"/>
      <c r="B12" s="547"/>
      <c r="C12" s="547"/>
      <c r="D12" s="547"/>
      <c r="E12" s="547"/>
      <c r="F12" s="547"/>
      <c r="G12" s="548"/>
    </row>
    <row r="13" spans="1:7" ht="13.8" thickBot="1">
      <c r="A13" s="549"/>
      <c r="B13" s="550"/>
      <c r="C13" s="550"/>
      <c r="D13" s="550"/>
      <c r="E13" s="550"/>
      <c r="F13" s="550"/>
      <c r="G13" s="551"/>
    </row>
    <row r="14" spans="1:7">
      <c r="A14"/>
      <c r="B14"/>
      <c r="C14"/>
      <c r="D14"/>
      <c r="E14"/>
      <c r="F14"/>
      <c r="G14"/>
    </row>
    <row r="15" spans="1:7">
      <c r="A15" s="4" t="s">
        <v>4592</v>
      </c>
    </row>
    <row r="20" spans="4:9" ht="13.8" thickBot="1"/>
    <row r="21" spans="4:9">
      <c r="E21" s="531" t="s">
        <v>7119</v>
      </c>
      <c r="F21" s="532"/>
      <c r="G21" s="532"/>
      <c r="H21" s="532"/>
      <c r="I21" s="533"/>
    </row>
    <row r="22" spans="4:9" ht="13.2" customHeight="1">
      <c r="D22"/>
      <c r="E22" s="534"/>
      <c r="F22" s="535"/>
      <c r="G22" s="535"/>
      <c r="H22" s="535"/>
      <c r="I22" s="536"/>
    </row>
    <row r="23" spans="4:9" ht="13.2" customHeight="1">
      <c r="D23"/>
      <c r="E23" s="534"/>
      <c r="F23" s="535"/>
      <c r="G23" s="535"/>
      <c r="H23" s="535"/>
      <c r="I23" s="536"/>
    </row>
    <row r="24" spans="4:9">
      <c r="D24" s="436"/>
      <c r="E24" s="534"/>
      <c r="F24" s="535"/>
      <c r="G24" s="535"/>
      <c r="H24" s="535"/>
      <c r="I24" s="536"/>
    </row>
    <row r="25" spans="4:9">
      <c r="D25" s="436"/>
      <c r="E25" s="534"/>
      <c r="F25" s="535"/>
      <c r="G25" s="535"/>
      <c r="H25" s="535"/>
      <c r="I25" s="536"/>
    </row>
    <row r="26" spans="4:9">
      <c r="D26" s="436"/>
      <c r="E26" s="534"/>
      <c r="F26" s="535"/>
      <c r="G26" s="535"/>
      <c r="H26" s="535"/>
      <c r="I26" s="536"/>
    </row>
    <row r="27" spans="4:9">
      <c r="D27" s="436"/>
      <c r="E27" s="534"/>
      <c r="F27" s="535"/>
      <c r="G27" s="535"/>
      <c r="H27" s="535"/>
      <c r="I27" s="536"/>
    </row>
    <row r="28" spans="4:9">
      <c r="D28" s="436"/>
      <c r="E28" s="534"/>
      <c r="F28" s="535"/>
      <c r="G28" s="535"/>
      <c r="H28" s="535"/>
      <c r="I28" s="536"/>
    </row>
    <row r="29" spans="4:9">
      <c r="D29" s="436"/>
      <c r="E29" s="534"/>
      <c r="F29" s="535"/>
      <c r="G29" s="535"/>
      <c r="H29" s="535"/>
      <c r="I29" s="536"/>
    </row>
    <row r="30" spans="4:9">
      <c r="D30" s="436"/>
      <c r="E30" s="534"/>
      <c r="F30" s="535"/>
      <c r="G30" s="535"/>
      <c r="H30" s="535"/>
      <c r="I30" s="536"/>
    </row>
    <row r="31" spans="4:9">
      <c r="D31" s="436"/>
      <c r="E31" s="534"/>
      <c r="F31" s="535"/>
      <c r="G31" s="535"/>
      <c r="H31" s="535"/>
      <c r="I31" s="536"/>
    </row>
    <row r="32" spans="4:9">
      <c r="D32" s="436"/>
      <c r="E32" s="534"/>
      <c r="F32" s="535"/>
      <c r="G32" s="535"/>
      <c r="H32" s="535"/>
      <c r="I32" s="536"/>
    </row>
    <row r="33" spans="4:9" ht="15" customHeight="1" thickBot="1">
      <c r="D33" s="436"/>
      <c r="E33" s="537"/>
      <c r="F33" s="538"/>
      <c r="G33" s="538"/>
      <c r="H33" s="538"/>
      <c r="I33" s="539"/>
    </row>
    <row r="34" spans="4:9">
      <c r="D34"/>
    </row>
    <row r="35" spans="4:9">
      <c r="D35"/>
    </row>
    <row r="36" spans="4:9">
      <c r="D36"/>
    </row>
    <row r="37" spans="4:9">
      <c r="D37"/>
    </row>
  </sheetData>
  <customSheetViews>
    <customSheetView guid="{837221DA-AD14-4384-8A40-22F5937064F0}" showRuler="0">
      <selection activeCell="F17" sqref="F17"/>
      <pageMargins left="0.75" right="0.75" top="1" bottom="1" header="0.5" footer="0.5"/>
      <pageSetup paperSize="9" orientation="portrait" verticalDpi="0" r:id="rId1"/>
      <headerFooter alignWithMargins="0"/>
    </customSheetView>
    <customSheetView guid="{D9128810-F68F-4AE0-BA84-87BD67D80C7B}" showGridLines="0">
      <selection activeCell="C5" sqref="C5"/>
      <pageMargins left="0.75" right="0.75" top="1" bottom="1" header="0.5" footer="0.5"/>
      <pageSetup paperSize="9" orientation="portrait" verticalDpi="0" r:id="rId2"/>
      <headerFooter alignWithMargins="0"/>
    </customSheetView>
  </customSheetViews>
  <mergeCells count="3">
    <mergeCell ref="E21:I33"/>
    <mergeCell ref="A1:E1"/>
    <mergeCell ref="A8:G13"/>
  </mergeCells>
  <phoneticPr fontId="0" type="noConversion"/>
  <hyperlinks>
    <hyperlink ref="A15" r:id="rId3" xr:uid="{00000000-0004-0000-0000-000000000000}"/>
  </hyperlinks>
  <pageMargins left="0.75" right="0.75" top="1" bottom="1" header="0.5" footer="0.5"/>
  <pageSetup paperSize="9" orientation="portrait" r:id="rId4"/>
  <headerFooter alignWithMargins="0"/>
  <ignoredErrors>
    <ignoredError sqref="C2" numberStoredAsText="1"/>
  </ignoredErrors>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S527"/>
  <sheetViews>
    <sheetView zoomScale="90" zoomScaleNormal="90" workbookViewId="0">
      <selection activeCell="C3" sqref="C3"/>
    </sheetView>
  </sheetViews>
  <sheetFormatPr defaultRowHeight="13.2"/>
  <cols>
    <col min="1" max="1" width="7.77734375" customWidth="1"/>
    <col min="2" max="2" width="22.5546875" customWidth="1"/>
    <col min="3" max="3" width="13.77734375" customWidth="1"/>
    <col min="4" max="4" width="11.77734375" customWidth="1"/>
    <col min="7" max="7" width="9.44140625" customWidth="1"/>
    <col min="9" max="9" width="9.44140625" customWidth="1"/>
    <col min="10" max="10" width="4.21875" customWidth="1"/>
    <col min="11" max="11" width="9" customWidth="1"/>
    <col min="12" max="12" width="49.77734375" customWidth="1"/>
    <col min="54" max="54" width="9.21875" bestFit="1" customWidth="1"/>
    <col min="62" max="62" width="17.88671875" customWidth="1"/>
    <col min="64" max="64" width="8.77734375" customWidth="1"/>
    <col min="69" max="69" width="24.33203125" customWidth="1"/>
  </cols>
  <sheetData>
    <row r="1" spans="2:62" ht="92.1" customHeight="1">
      <c r="L1" s="284"/>
      <c r="BJ1" t="str">
        <f>IF($BI$2=1,"Duplicate CAS Number","")</f>
        <v/>
      </c>
    </row>
    <row r="2" spans="2:62">
      <c r="L2" s="284"/>
      <c r="BB2" t="s">
        <v>1152</v>
      </c>
      <c r="BC2" t="str">
        <f>IF(ISNA(INDEX('Reference List '!$C:$D,MATCH($C$3,'Reference List '!$D:$D,0),1)),"Registry Number does not match a substance in the GADSL",INDEX('Reference List '!$C:$D,MATCH($C$3,'Reference List '!$D:$D,0),1))</f>
        <v>Benzene</v>
      </c>
      <c r="BI2" t="str">
        <f>IF(ISNA(MATCH(C3,$BQ$51:$BQ$1998,0)),"",1)</f>
        <v/>
      </c>
      <c r="BJ2" t="str">
        <f>IF(BI2=1,"Warning, this CAS number appears multiple times in the Reference List.  See list for details.","")</f>
        <v/>
      </c>
    </row>
    <row r="3" spans="2:62">
      <c r="B3" s="18" t="s">
        <v>7041</v>
      </c>
      <c r="C3" s="425" t="s">
        <v>216</v>
      </c>
      <c r="D3" s="426" t="s">
        <v>7042</v>
      </c>
      <c r="E3" s="427"/>
      <c r="F3" s="427"/>
      <c r="H3" s="290" t="s">
        <v>7043</v>
      </c>
      <c r="I3" s="428">
        <f ca="1">NOW()</f>
        <v>43536.67303888889</v>
      </c>
      <c r="L3" s="429"/>
      <c r="BB3" t="s">
        <v>7044</v>
      </c>
      <c r="BC3" t="str">
        <f>VLOOKUP(INDEX('Reference List '!$B:$D,MATCH($C$3,'Reference List '!$D:$D,0),1),$BI$51:$BJ$512,2,FALSE)</f>
        <v>Benzene</v>
      </c>
      <c r="BJ3" t="str">
        <f>IF($BI$2=1,VLOOKUP($C$3,$BQ$51:$BV$191,2,FALSE),"")</f>
        <v/>
      </c>
    </row>
    <row r="4" spans="2:62">
      <c r="B4" s="18"/>
      <c r="C4" s="430" t="str">
        <f>BJ2</f>
        <v/>
      </c>
      <c r="BB4" t="s">
        <v>1152</v>
      </c>
      <c r="BC4" t="str">
        <f>VLOOKUP($C$3,'Reference List '!$D:$M,2,FALSE)</f>
        <v>P</v>
      </c>
      <c r="BD4" t="str">
        <f>"("&amp;IF(BC4="D","Declarable",IF(BC4="P","Prohibited","Declarable or Prohibited"))&amp;")"</f>
        <v>(Prohibited)</v>
      </c>
      <c r="BJ4" t="str">
        <f>IF($BI$2=1,VLOOKUP($C$3,$BQ$51:$BV$191,3,FALSE),"")</f>
        <v/>
      </c>
    </row>
    <row r="5" spans="2:62" ht="39" customHeight="1">
      <c r="B5" s="431" t="s">
        <v>7045</v>
      </c>
      <c r="C5" s="553" t="str">
        <f>BC2</f>
        <v>Benzene</v>
      </c>
      <c r="D5" s="553"/>
      <c r="E5" s="553"/>
      <c r="F5" s="553"/>
      <c r="G5" s="553"/>
      <c r="H5" s="553"/>
      <c r="I5" s="553"/>
      <c r="J5" s="553"/>
      <c r="L5" s="432"/>
      <c r="M5" s="284"/>
      <c r="N5" s="284"/>
      <c r="O5" s="284"/>
      <c r="P5" s="284"/>
      <c r="Q5" s="284"/>
      <c r="R5" s="284"/>
      <c r="S5" s="284"/>
      <c r="BB5" s="433" t="s">
        <v>7044</v>
      </c>
      <c r="BC5" t="str">
        <f>VLOOKUP($BC$3,'Reference List '!$C:$M,3,FALSE)</f>
        <v>P</v>
      </c>
      <c r="BD5" t="str">
        <f>"("&amp;IF(BC5="D","Declarable",IF(BC5="P","Prohibited","Declarable or Prohibited"))&amp;")"</f>
        <v>(Prohibited)</v>
      </c>
    </row>
    <row r="6" spans="2:62" ht="37.5" customHeight="1">
      <c r="B6" s="434" t="s">
        <v>7046</v>
      </c>
      <c r="C6" s="552" t="str">
        <f>TRIM(IF(BC3="","",BC3))</f>
        <v>Benzene</v>
      </c>
      <c r="D6" s="552"/>
      <c r="E6" s="552"/>
      <c r="F6" s="552"/>
      <c r="G6" s="552"/>
      <c r="H6" s="552"/>
      <c r="I6" s="552"/>
      <c r="J6" s="552"/>
      <c r="L6" s="284"/>
      <c r="BB6" t="s">
        <v>1152</v>
      </c>
      <c r="BC6" t="str">
        <f>VLOOKUP($C$3,'Reference List '!$D:$M,3,FALSE)</f>
        <v>LR</v>
      </c>
      <c r="BD6" t="str">
        <f>"("&amp;IF(BC6="LR","Legally Regulated",IF(BC6="FA","For Assessment","For Information"))&amp;")"</f>
        <v>(Legally Regulated)</v>
      </c>
      <c r="BJ6" t="str">
        <f>IF($BI$2=1,VLOOKUP($C$3,$BQ$51:$BV$191,4,FALSE),"")</f>
        <v/>
      </c>
    </row>
    <row r="7" spans="2:62">
      <c r="B7" s="18" t="s">
        <v>7047</v>
      </c>
      <c r="C7" s="435" t="str">
        <f>IF(BC4="","",BC4)</f>
        <v>P</v>
      </c>
      <c r="D7" t="str">
        <f>BD4</f>
        <v>(Prohibited)</v>
      </c>
      <c r="E7" s="436"/>
      <c r="F7" s="436"/>
      <c r="G7" s="436"/>
      <c r="H7" s="436"/>
      <c r="I7" s="436"/>
      <c r="J7" s="436"/>
      <c r="L7" s="430"/>
      <c r="BB7" s="433" t="s">
        <v>7044</v>
      </c>
      <c r="BC7" t="str">
        <f>VLOOKUP($BC$3,'Reference List '!$C:$M,4,FALSE)</f>
        <v>LR</v>
      </c>
      <c r="BD7" t="str">
        <f>"("&amp;IF(BC7="LR","Legally Regulated",IF(BC7="FA","For Assessment","For Information"))&amp;")"</f>
        <v>(Legally Regulated)</v>
      </c>
    </row>
    <row r="8" spans="2:62">
      <c r="B8" s="437" t="s">
        <v>7048</v>
      </c>
      <c r="C8" s="438" t="str">
        <f>IF(BC5="","",BC5)</f>
        <v>P</v>
      </c>
      <c r="BB8" t="s">
        <v>7049</v>
      </c>
      <c r="BC8" t="str">
        <f>VLOOKUP($C$3,'Reference List '!$D:$M,4,FALSE)</f>
        <v>Reg. (EC) No 552/2009</v>
      </c>
      <c r="BJ8" t="str">
        <f>IF($BI$2=1,VLOOKUP($C$3,$BQ$51:$BV$191,5,FALSE),"")</f>
        <v/>
      </c>
    </row>
    <row r="9" spans="2:62" ht="63.75" customHeight="1">
      <c r="B9" s="439" t="s">
        <v>7050</v>
      </c>
      <c r="C9" s="554" t="str">
        <f>IF(BC34="","",BC34)</f>
        <v xml:space="preserve">A substance designated “P” is prohibited for all automotive uses in at least one region / market, or may not exceed a regulated threshold limit for all automotive uses in at least one region / market.  Use of this material may be restricted for use. </v>
      </c>
      <c r="D9" s="555"/>
      <c r="E9" s="555"/>
      <c r="F9" s="555"/>
      <c r="G9" s="555"/>
      <c r="H9" s="555"/>
      <c r="I9" s="556"/>
      <c r="J9" s="115"/>
      <c r="L9" s="440" t="s">
        <v>7051</v>
      </c>
      <c r="BB9" s="433" t="s">
        <v>7049</v>
      </c>
      <c r="BC9" t="str">
        <f>VLOOKUP($BC$3,'Reference List '!$C:$M,5,FALSE)</f>
        <v>Reg. (EC) No 552/2009</v>
      </c>
    </row>
    <row r="10" spans="2:62" ht="12.75" customHeight="1">
      <c r="B10" s="441"/>
      <c r="C10" s="442"/>
      <c r="D10" s="442"/>
      <c r="E10" s="442"/>
      <c r="F10" s="442"/>
      <c r="G10" s="442"/>
      <c r="H10" s="442"/>
      <c r="I10" s="442"/>
      <c r="J10" s="115"/>
      <c r="BB10" s="433"/>
    </row>
    <row r="11" spans="2:62">
      <c r="B11" s="18" t="s">
        <v>7052</v>
      </c>
      <c r="C11" s="435" t="str">
        <f>IF(BC6="","",BC6)</f>
        <v>LR</v>
      </c>
      <c r="D11" t="str">
        <f>BD6</f>
        <v>(Legally Regulated)</v>
      </c>
      <c r="L11" s="430"/>
      <c r="BB11" t="s">
        <v>7053</v>
      </c>
      <c r="BC11" t="str">
        <f>IF(VLOOKUP($C$3,'Reference List '!$D:$M,5,FALSE)="","",VLOOKUP($C$3,'Reference List '!$D:$M,5,FALSE))</f>
        <v/>
      </c>
      <c r="BJ11" t="str">
        <f>IF($BI$2=1,VLOOKUP($C$3,$BQ$51:$BV$191,6,FALSE),"")</f>
        <v/>
      </c>
    </row>
    <row r="12" spans="2:62">
      <c r="B12" s="437" t="s">
        <v>7054</v>
      </c>
      <c r="C12" s="443" t="str">
        <f>IF(BC7="","",BC7)</f>
        <v>LR</v>
      </c>
      <c r="BB12" s="433" t="s">
        <v>7053</v>
      </c>
      <c r="BC12" t="str">
        <f>IF(VLOOKUP($BC$3,'Reference List '!$C:$M,6,FALSE)="","",VLOOKUP($BC$3,'Reference List '!$C:$M,6,FALSE))</f>
        <v/>
      </c>
    </row>
    <row r="13" spans="2:62" ht="63" customHeight="1">
      <c r="B13" s="439" t="s">
        <v>7055</v>
      </c>
      <c r="C13" s="554" t="str">
        <f>IF(BC36="","",BC36)</f>
        <v>A substance legally regulated (LR) because its use in a vehicle part or material poses a significant risk to health and or the environment.  Refer to the "Substance Source/Family Source" field for more information. This should not be construed to mean that the substande is prohibited from being used in a vehicle part or is to be deselected.</v>
      </c>
      <c r="D13" s="555"/>
      <c r="E13" s="555"/>
      <c r="F13" s="555"/>
      <c r="G13" s="555"/>
      <c r="H13" s="555"/>
      <c r="I13" s="556"/>
      <c r="BB13" t="s">
        <v>7056</v>
      </c>
      <c r="BC13">
        <f>VLOOKUP($C$3,'Reference List '!$D:$M,6,FALSE)</f>
        <v>0</v>
      </c>
    </row>
    <row r="14" spans="2:62" ht="8.25" customHeight="1">
      <c r="B14" s="441"/>
      <c r="C14" s="442"/>
      <c r="D14" s="442"/>
      <c r="E14" s="442"/>
      <c r="F14" s="442"/>
      <c r="G14" s="442"/>
      <c r="H14" s="442"/>
      <c r="I14" s="442"/>
    </row>
    <row r="15" spans="2:62" ht="39" customHeight="1">
      <c r="B15" s="444" t="s">
        <v>7057</v>
      </c>
      <c r="C15" s="553" t="str">
        <f>TRIM(IF(BC8=0,"",BC8))</f>
        <v>Reg. (EC) No 552/2009</v>
      </c>
      <c r="D15" s="553"/>
      <c r="E15" s="553"/>
      <c r="F15" s="553"/>
      <c r="G15" s="553"/>
      <c r="H15" s="553"/>
      <c r="I15" s="553"/>
      <c r="J15" s="553"/>
      <c r="L15" s="445"/>
      <c r="BB15" s="433" t="s">
        <v>7056</v>
      </c>
      <c r="BC15">
        <f>VLOOKUP($BC$3,'Reference List '!$C:$M,7,FALSE)</f>
        <v>0</v>
      </c>
    </row>
    <row r="16" spans="2:62" ht="52.05" customHeight="1">
      <c r="B16" s="434" t="s">
        <v>7058</v>
      </c>
      <c r="C16" s="552" t="str">
        <f>TRIM(IF(BC9="","",BC9))</f>
        <v>Reg. (EC) No 552/2009</v>
      </c>
      <c r="D16" s="552"/>
      <c r="E16" s="552"/>
      <c r="F16" s="552"/>
      <c r="G16" s="552"/>
      <c r="H16" s="552"/>
      <c r="I16" s="552"/>
      <c r="J16" s="552"/>
      <c r="BB16" t="s">
        <v>7059</v>
      </c>
      <c r="BC16" t="str">
        <f>IF(VLOOKUP($C$3,'Reference List '!$D:$M,7,FALSE)="","",VLOOKUP($C$3,'Reference List '!$D:$M,7,FALSE))</f>
        <v xml:space="preserve"> Raw material/contaminant in other chemicals</v>
      </c>
    </row>
    <row r="17" spans="2:55" ht="10.050000000000001" customHeight="1">
      <c r="B17" s="434"/>
      <c r="C17" s="446"/>
      <c r="D17" s="446"/>
      <c r="E17" s="446"/>
      <c r="F17" s="446"/>
      <c r="G17" s="446"/>
      <c r="H17" s="446"/>
      <c r="I17" s="446"/>
      <c r="J17" s="446"/>
      <c r="BB17" s="433" t="s">
        <v>7059</v>
      </c>
      <c r="BC17" t="str">
        <f>VLOOKUP($BC$3,'Reference List '!$C:$M,8,FALSE)</f>
        <v xml:space="preserve"> Raw material/contaminant in other chemicals</v>
      </c>
    </row>
    <row r="18" spans="2:55">
      <c r="B18" s="18" t="s">
        <v>7060</v>
      </c>
      <c r="C18" s="447" t="str">
        <f>IF(BC11="","",BC11)</f>
        <v/>
      </c>
      <c r="L18" s="448"/>
      <c r="BB18" t="s">
        <v>7061</v>
      </c>
      <c r="BC18" t="str">
        <f>IF(VLOOKUP($C$3,'Reference List '!$D:$M,8,FALSE)="","",VLOOKUP($C$3,'Reference List '!$D:$M,8,FALSE))</f>
        <v>0.1% for physical solid state parts</v>
      </c>
    </row>
    <row r="19" spans="2:55" ht="13.05" customHeight="1">
      <c r="B19" s="437" t="s">
        <v>7062</v>
      </c>
      <c r="C19" s="449" t="str">
        <f>IF(BC12="","",BC12)</f>
        <v/>
      </c>
      <c r="BB19" s="433" t="s">
        <v>7061</v>
      </c>
      <c r="BC19" t="str">
        <f>VLOOKUP($BC$3,'Reference List '!$C:$M,9,FALSE)</f>
        <v>0.1% for physical solid state parts</v>
      </c>
    </row>
    <row r="20" spans="2:55" ht="10.050000000000001" customHeight="1">
      <c r="B20" s="437"/>
      <c r="C20" s="449"/>
      <c r="BB20" t="s">
        <v>7063</v>
      </c>
      <c r="BC20">
        <f>IF(VLOOKUP($C$3,'Reference List '!$D:$M,9,FALSE)="","",VLOOKUP($C$3,'Reference List '!$D:$M,9,FALSE))</f>
        <v>38362</v>
      </c>
    </row>
    <row r="21" spans="2:55" ht="26.1" customHeight="1">
      <c r="B21" s="450" t="s">
        <v>7064</v>
      </c>
      <c r="C21" s="553" t="str">
        <f>IF(BC13=0,"",BC13)</f>
        <v/>
      </c>
      <c r="D21" s="553"/>
      <c r="E21" s="553"/>
      <c r="F21" s="553"/>
      <c r="G21" s="553"/>
      <c r="H21" s="553"/>
      <c r="I21" s="553"/>
      <c r="J21" s="553"/>
      <c r="BB21" t="s">
        <v>7065</v>
      </c>
      <c r="BC21">
        <f>IF(VLOOKUP($C$3,'Reference List '!$D:$M,10,FALSE)="","",VLOOKUP($C$3,'Reference List '!$D:$M,10,FALSE))</f>
        <v>41671</v>
      </c>
    </row>
    <row r="22" spans="2:55" ht="26.1" customHeight="1">
      <c r="B22" s="451" t="s">
        <v>7066</v>
      </c>
      <c r="C22" s="560" t="str">
        <f>IF(BC15=0,"",BC15)</f>
        <v/>
      </c>
      <c r="D22" s="560"/>
      <c r="E22" s="560"/>
      <c r="F22" s="560"/>
      <c r="G22" s="560"/>
      <c r="H22" s="560"/>
      <c r="I22" s="560"/>
      <c r="J22" s="560"/>
      <c r="BB22" s="433" t="s">
        <v>7063</v>
      </c>
      <c r="BC22">
        <f>IF(VLOOKUP($BC$3,'Reference List '!$C:$M,10,FALSE)="","",VLOOKUP($BC$3,'Reference List '!$C:$M,10,FALSE))</f>
        <v>38362</v>
      </c>
    </row>
    <row r="23" spans="2:55" ht="10.050000000000001" customHeight="1">
      <c r="B23" s="18"/>
      <c r="BB23" s="433" t="s">
        <v>7065</v>
      </c>
      <c r="BC23">
        <f>IF(VLOOKUP($BC$3,'Reference List '!$C:$M,11,FALSE)="","",VLOOKUP($BC$3,'Reference List '!$C:$M,11,FALSE))</f>
        <v>41671</v>
      </c>
    </row>
    <row r="24" spans="2:55" ht="25.05" customHeight="1">
      <c r="B24" s="444" t="s">
        <v>7067</v>
      </c>
      <c r="C24" s="553" t="str">
        <f>TRIM(IF(BC16=0,"",BC16))</f>
        <v>Raw material/contaminant in other chemicals</v>
      </c>
      <c r="D24" s="553"/>
      <c r="E24" s="553"/>
      <c r="F24" s="553"/>
      <c r="G24" s="553"/>
      <c r="H24" s="553"/>
      <c r="I24" s="553"/>
      <c r="J24" s="553"/>
    </row>
    <row r="25" spans="2:55" ht="26.1" customHeight="1">
      <c r="B25" s="434" t="s">
        <v>7068</v>
      </c>
      <c r="C25" s="552" t="str">
        <f>TRIM(IF(BC17=0,"",BC17))</f>
        <v>Raw material/contaminant in other chemicals</v>
      </c>
      <c r="D25" s="552"/>
      <c r="E25" s="552"/>
      <c r="F25" s="552"/>
      <c r="G25" s="552"/>
      <c r="H25" s="552"/>
      <c r="I25" s="552"/>
      <c r="J25" s="552"/>
      <c r="BB25" t="s">
        <v>7069</v>
      </c>
    </row>
    <row r="26" spans="2:55" ht="10.050000000000001" customHeight="1">
      <c r="B26" s="18"/>
      <c r="BB26" s="452" t="s">
        <v>1938</v>
      </c>
      <c r="BC26" t="s">
        <v>7070</v>
      </c>
    </row>
    <row r="27" spans="2:55" ht="26.4">
      <c r="B27" s="450" t="s">
        <v>7071</v>
      </c>
      <c r="C27" s="561" t="str">
        <f>IF(BC18="","(0.1% unless otherwise stated)",BC18)</f>
        <v>0.1% for physical solid state parts</v>
      </c>
      <c r="D27" s="561"/>
      <c r="E27" s="561"/>
      <c r="F27" s="561"/>
      <c r="G27" s="561"/>
      <c r="H27" s="561"/>
      <c r="I27" s="561"/>
      <c r="J27" s="561"/>
      <c r="BB27" s="452" t="s">
        <v>1156</v>
      </c>
      <c r="BC27" t="s">
        <v>7072</v>
      </c>
    </row>
    <row r="28" spans="2:55" ht="26.1" customHeight="1">
      <c r="B28" s="451" t="s">
        <v>7073</v>
      </c>
      <c r="C28" s="562" t="str">
        <f>IF(BC19="","(0.1% unless otherwise stated)",BC19)</f>
        <v>0.1% for physical solid state parts</v>
      </c>
      <c r="D28" s="562"/>
      <c r="E28" s="562"/>
      <c r="F28" s="562"/>
      <c r="G28" s="562"/>
      <c r="H28" s="562"/>
      <c r="I28" s="562"/>
      <c r="J28" s="562"/>
      <c r="K28" s="453"/>
      <c r="BB28" s="452" t="s">
        <v>2798</v>
      </c>
      <c r="BC28" t="s">
        <v>7074</v>
      </c>
    </row>
    <row r="29" spans="2:55" ht="10.050000000000001" customHeight="1">
      <c r="B29" s="18"/>
      <c r="K29" s="453"/>
      <c r="BB29" s="452" t="s">
        <v>4676</v>
      </c>
      <c r="BC29" t="s">
        <v>7075</v>
      </c>
    </row>
    <row r="30" spans="2:55">
      <c r="B30" s="18" t="s">
        <v>7076</v>
      </c>
      <c r="C30" s="290" t="s">
        <v>7077</v>
      </c>
      <c r="D30" s="454">
        <f>IF(BC20="","",BC20)</f>
        <v>38362</v>
      </c>
      <c r="F30" s="290" t="s">
        <v>7078</v>
      </c>
      <c r="G30" s="454">
        <f>IF(BC21="","",BC21)</f>
        <v>41671</v>
      </c>
      <c r="BB30" s="452"/>
    </row>
    <row r="31" spans="2:55" ht="10.050000000000001" customHeight="1">
      <c r="BB31" s="452" t="s">
        <v>4675</v>
      </c>
      <c r="BC31" t="s">
        <v>7079</v>
      </c>
    </row>
    <row r="32" spans="2:55" ht="13.05" customHeight="1">
      <c r="B32" s="437" t="s">
        <v>7080</v>
      </c>
      <c r="C32" s="455" t="s">
        <v>7077</v>
      </c>
      <c r="D32" s="456">
        <f>IF(BC22="","",BC22)</f>
        <v>38362</v>
      </c>
      <c r="E32" s="436"/>
      <c r="F32" s="455" t="s">
        <v>7078</v>
      </c>
      <c r="G32" s="456">
        <f>IF(BC23="","",BC23)</f>
        <v>41671</v>
      </c>
      <c r="H32" s="436"/>
      <c r="I32" s="436"/>
      <c r="J32" s="436"/>
      <c r="BB32" s="452" t="s">
        <v>1939</v>
      </c>
      <c r="BC32" t="s">
        <v>7081</v>
      </c>
    </row>
    <row r="34" spans="2:62">
      <c r="B34" t="s">
        <v>7082</v>
      </c>
      <c r="C34" s="457" t="s">
        <v>7083</v>
      </c>
      <c r="BB34" s="452" t="s">
        <v>7084</v>
      </c>
      <c r="BC34" t="str">
        <f>IF(ISNA(VLOOKUP(C7,BB26:BC32,2,0)),"Not found",VLOOKUP(C7,BB26:BC32,2,0))</f>
        <v xml:space="preserve">A substance designated “P” is prohibited for all automotive uses in at least one region / market, or may not exceed a regulated threshold limit for all automotive uses in at least one region / market.  Use of this material may be restricted for use. </v>
      </c>
    </row>
    <row r="35" spans="2:62">
      <c r="B35" s="458" t="s">
        <v>7085</v>
      </c>
      <c r="C35" s="457" t="s">
        <v>7086</v>
      </c>
    </row>
    <row r="36" spans="2:62">
      <c r="C36" s="458"/>
      <c r="E36" s="457"/>
      <c r="BB36" s="452" t="s">
        <v>7087</v>
      </c>
      <c r="BC36" t="str">
        <f>IF(ISNA(VLOOKUP(C11,BB26:BC32,2,0)),"Not found",VLOOKUP(C11,BB26:BC32,2,0))</f>
        <v>A substance legally regulated (LR) because its use in a vehicle part or material poses a significant risk to health and or the environment.  Refer to the "Substance Source/Family Source" field for more information. This should not be construed to mean that the substande is prohibited from being used in a vehicle part or is to be deselected.</v>
      </c>
    </row>
    <row r="37" spans="2:62">
      <c r="C37" t="s">
        <v>7088</v>
      </c>
    </row>
    <row r="38" spans="2:62" ht="54" customHeight="1">
      <c r="C38" s="557" t="s">
        <v>7089</v>
      </c>
      <c r="D38" s="558"/>
      <c r="E38" s="558"/>
      <c r="F38" s="558"/>
      <c r="G38" s="558"/>
      <c r="H38" s="558"/>
      <c r="I38" s="558"/>
      <c r="J38" s="559"/>
    </row>
    <row r="39" spans="2:62" ht="12.6" customHeight="1">
      <c r="D39" s="459"/>
      <c r="E39" s="459"/>
      <c r="F39" s="459"/>
      <c r="G39" s="459"/>
      <c r="H39" s="459"/>
      <c r="I39" s="459"/>
      <c r="J39" s="459"/>
    </row>
    <row r="40" spans="2:62">
      <c r="C40" s="459"/>
      <c r="D40" s="459"/>
      <c r="E40" s="459"/>
      <c r="F40" s="459"/>
      <c r="G40" s="459"/>
      <c r="H40" s="459"/>
      <c r="I40" s="459"/>
      <c r="J40" s="459"/>
    </row>
    <row r="43" spans="2:62"/>
    <row r="50" spans="61:70">
      <c r="BJ50" s="18" t="s">
        <v>7090</v>
      </c>
      <c r="BQ50" s="18" t="s">
        <v>7091</v>
      </c>
    </row>
    <row r="51" spans="61:70">
      <c r="BI51" s="332">
        <v>1</v>
      </c>
      <c r="BJ51" s="466" t="s">
        <v>2789</v>
      </c>
      <c r="BQ51" t="s">
        <v>2743</v>
      </c>
      <c r="BR51" t="s">
        <v>2743</v>
      </c>
    </row>
    <row r="52" spans="61:70">
      <c r="BI52" s="332">
        <v>2</v>
      </c>
      <c r="BJ52" s="467" t="s">
        <v>2884</v>
      </c>
      <c r="BQ52" t="s">
        <v>725</v>
      </c>
      <c r="BR52" t="s">
        <v>725</v>
      </c>
    </row>
    <row r="53" spans="61:70">
      <c r="BI53" s="332">
        <v>3</v>
      </c>
      <c r="BJ53" s="404" t="s">
        <v>4900</v>
      </c>
      <c r="BQ53" t="s">
        <v>2191</v>
      </c>
      <c r="BR53" t="s">
        <v>2191</v>
      </c>
    </row>
    <row r="54" spans="61:70">
      <c r="BI54" s="332">
        <v>4</v>
      </c>
      <c r="BJ54" s="467" t="s">
        <v>2792</v>
      </c>
      <c r="BQ54" t="s">
        <v>727</v>
      </c>
      <c r="BR54" t="s">
        <v>727</v>
      </c>
    </row>
    <row r="55" spans="61:70">
      <c r="BI55" s="332">
        <v>5</v>
      </c>
      <c r="BJ55" s="468" t="s">
        <v>2794</v>
      </c>
      <c r="BQ55" t="s">
        <v>2176</v>
      </c>
      <c r="BR55" t="s">
        <v>2176</v>
      </c>
    </row>
    <row r="56" spans="61:70">
      <c r="BI56" s="332">
        <v>6</v>
      </c>
      <c r="BJ56" s="468" t="s">
        <v>7039</v>
      </c>
      <c r="BQ56" t="s">
        <v>2178</v>
      </c>
      <c r="BR56" t="s">
        <v>2178</v>
      </c>
    </row>
    <row r="57" spans="61:70">
      <c r="BI57" s="332">
        <v>7</v>
      </c>
      <c r="BJ57" s="469" t="s">
        <v>6472</v>
      </c>
      <c r="BQ57" t="s">
        <v>2180</v>
      </c>
      <c r="BR57" t="s">
        <v>2180</v>
      </c>
    </row>
    <row r="58" spans="61:70">
      <c r="BI58" s="332">
        <v>8</v>
      </c>
      <c r="BJ58" s="404" t="s">
        <v>3925</v>
      </c>
      <c r="BQ58" t="s">
        <v>2182</v>
      </c>
      <c r="BR58" t="s">
        <v>2182</v>
      </c>
    </row>
    <row r="59" spans="61:70">
      <c r="BI59" s="332">
        <v>9</v>
      </c>
      <c r="BJ59" s="470" t="s">
        <v>3926</v>
      </c>
      <c r="BQ59" t="s">
        <v>2184</v>
      </c>
      <c r="BR59" t="s">
        <v>2184</v>
      </c>
    </row>
    <row r="60" spans="61:70">
      <c r="BI60" s="332">
        <v>10</v>
      </c>
      <c r="BJ60" s="466" t="s">
        <v>6558</v>
      </c>
      <c r="BQ60" t="s">
        <v>377</v>
      </c>
      <c r="BR60" t="s">
        <v>377</v>
      </c>
    </row>
    <row r="61" spans="61:70">
      <c r="BI61" s="332">
        <v>11</v>
      </c>
      <c r="BJ61" s="466" t="s">
        <v>5271</v>
      </c>
      <c r="BQ61" t="s">
        <v>2455</v>
      </c>
      <c r="BR61" t="s">
        <v>2455</v>
      </c>
    </row>
    <row r="62" spans="61:70">
      <c r="BI62" s="332">
        <v>12</v>
      </c>
      <c r="BJ62" s="471" t="s">
        <v>3927</v>
      </c>
      <c r="BQ62" t="s">
        <v>4113</v>
      </c>
      <c r="BR62" t="s">
        <v>4113</v>
      </c>
    </row>
    <row r="63" spans="61:70">
      <c r="BI63" s="332">
        <v>13</v>
      </c>
      <c r="BJ63" s="404" t="s">
        <v>5351</v>
      </c>
      <c r="BQ63" t="s">
        <v>1130</v>
      </c>
      <c r="BR63" t="s">
        <v>1130</v>
      </c>
    </row>
    <row r="64" spans="61:70">
      <c r="BI64" s="332">
        <v>14</v>
      </c>
      <c r="BJ64" s="467" t="s">
        <v>1139</v>
      </c>
      <c r="BQ64" t="s">
        <v>3071</v>
      </c>
      <c r="BR64" t="s">
        <v>3071</v>
      </c>
    </row>
    <row r="65" spans="61:70">
      <c r="BI65" s="332">
        <v>15</v>
      </c>
      <c r="BJ65" s="404" t="s">
        <v>1251</v>
      </c>
      <c r="BQ65" t="s">
        <v>2407</v>
      </c>
      <c r="BR65" t="s">
        <v>2407</v>
      </c>
    </row>
    <row r="66" spans="61:70">
      <c r="BI66" s="332">
        <v>16</v>
      </c>
      <c r="BJ66" s="466" t="s">
        <v>3928</v>
      </c>
      <c r="BQ66" t="s">
        <v>2719</v>
      </c>
      <c r="BR66" t="s">
        <v>2719</v>
      </c>
    </row>
    <row r="67" spans="61:70">
      <c r="BI67" s="332">
        <v>17</v>
      </c>
      <c r="BJ67" s="404" t="s">
        <v>5308</v>
      </c>
      <c r="BQ67" t="s">
        <v>4945</v>
      </c>
      <c r="BR67" t="s">
        <v>4945</v>
      </c>
    </row>
    <row r="68" spans="61:70">
      <c r="BI68" s="332">
        <v>18</v>
      </c>
      <c r="BJ68" s="404" t="s">
        <v>5272</v>
      </c>
      <c r="BQ68" t="s">
        <v>2721</v>
      </c>
      <c r="BR68" t="s">
        <v>2721</v>
      </c>
    </row>
    <row r="69" spans="61:70">
      <c r="BI69" s="332">
        <v>19</v>
      </c>
      <c r="BJ69" s="404" t="s">
        <v>6040</v>
      </c>
      <c r="BQ69" t="s">
        <v>2723</v>
      </c>
      <c r="BR69" t="s">
        <v>2723</v>
      </c>
    </row>
    <row r="70" spans="61:70">
      <c r="BI70" s="332">
        <v>20</v>
      </c>
      <c r="BJ70" s="466" t="s">
        <v>681</v>
      </c>
      <c r="BQ70" t="s">
        <v>1843</v>
      </c>
      <c r="BR70" t="s">
        <v>1843</v>
      </c>
    </row>
    <row r="71" spans="61:70">
      <c r="BI71" s="332">
        <v>21</v>
      </c>
      <c r="BJ71" s="404" t="s">
        <v>215</v>
      </c>
      <c r="BQ71" t="s">
        <v>5368</v>
      </c>
      <c r="BR71" t="s">
        <v>5368</v>
      </c>
    </row>
    <row r="72" spans="61:70">
      <c r="BI72" s="332">
        <v>22</v>
      </c>
      <c r="BJ72" s="472" t="s">
        <v>6448</v>
      </c>
      <c r="BQ72" t="s">
        <v>2818</v>
      </c>
      <c r="BR72" t="s">
        <v>2818</v>
      </c>
    </row>
    <row r="73" spans="61:70">
      <c r="BI73" s="332">
        <v>23</v>
      </c>
      <c r="BJ73" s="472" t="s">
        <v>6464</v>
      </c>
      <c r="BQ73" t="s">
        <v>2820</v>
      </c>
      <c r="BR73" t="s">
        <v>2820</v>
      </c>
    </row>
    <row r="74" spans="61:70">
      <c r="BI74" s="332">
        <v>24</v>
      </c>
      <c r="BJ74" s="404" t="s">
        <v>5370</v>
      </c>
      <c r="BQ74" t="s">
        <v>4051</v>
      </c>
      <c r="BR74" t="s">
        <v>4051</v>
      </c>
    </row>
    <row r="75" spans="61:70">
      <c r="BI75" s="332">
        <v>25</v>
      </c>
      <c r="BJ75" s="404" t="s">
        <v>6547</v>
      </c>
      <c r="BQ75" t="s">
        <v>2725</v>
      </c>
      <c r="BR75" t="s">
        <v>2725</v>
      </c>
    </row>
    <row r="76" spans="61:70">
      <c r="BI76" s="332">
        <v>26</v>
      </c>
      <c r="BJ76" s="473" t="s">
        <v>6657</v>
      </c>
      <c r="BQ76" t="s">
        <v>1135</v>
      </c>
      <c r="BR76" t="s">
        <v>1135</v>
      </c>
    </row>
    <row r="77" spans="61:70">
      <c r="BI77" s="332">
        <v>27</v>
      </c>
      <c r="BJ77" s="474" t="s">
        <v>6648</v>
      </c>
      <c r="BQ77" s="461" t="s">
        <v>5689</v>
      </c>
      <c r="BR77" t="s">
        <v>1291</v>
      </c>
    </row>
    <row r="78" spans="61:70">
      <c r="BI78" s="332">
        <v>28</v>
      </c>
      <c r="BJ78" s="475" t="s">
        <v>6511</v>
      </c>
      <c r="BQ78" t="s">
        <v>1291</v>
      </c>
      <c r="BR78" t="s">
        <v>2826</v>
      </c>
    </row>
    <row r="79" spans="61:70">
      <c r="BI79" s="332">
        <v>29</v>
      </c>
      <c r="BJ79" s="404" t="s">
        <v>5332</v>
      </c>
      <c r="BQ79" t="s">
        <v>2826</v>
      </c>
      <c r="BR79" t="s">
        <v>2828</v>
      </c>
    </row>
    <row r="80" spans="61:70">
      <c r="BI80" s="332">
        <v>30</v>
      </c>
      <c r="BJ80" s="472" t="s">
        <v>6430</v>
      </c>
      <c r="BQ80" t="s">
        <v>2828</v>
      </c>
      <c r="BR80" t="s">
        <v>3110</v>
      </c>
    </row>
    <row r="81" spans="61:70">
      <c r="BI81" s="332">
        <v>31</v>
      </c>
      <c r="BJ81" s="472" t="s">
        <v>6386</v>
      </c>
      <c r="BQ81" t="s">
        <v>3110</v>
      </c>
      <c r="BR81" t="s">
        <v>2493</v>
      </c>
    </row>
    <row r="82" spans="61:70">
      <c r="BI82" s="332">
        <v>32</v>
      </c>
      <c r="BJ82" s="472" t="s">
        <v>6384</v>
      </c>
      <c r="BQ82" t="s">
        <v>2493</v>
      </c>
      <c r="BR82" t="s">
        <v>1089</v>
      </c>
    </row>
    <row r="83" spans="61:70">
      <c r="BI83" s="332">
        <v>33</v>
      </c>
      <c r="BJ83" s="476" t="s">
        <v>6388</v>
      </c>
      <c r="BQ83" t="s">
        <v>1089</v>
      </c>
      <c r="BR83" t="s">
        <v>1103</v>
      </c>
    </row>
    <row r="84" spans="61:70">
      <c r="BI84" s="332">
        <v>34</v>
      </c>
      <c r="BJ84" s="472" t="s">
        <v>6390</v>
      </c>
      <c r="BQ84" t="s">
        <v>1103</v>
      </c>
      <c r="BR84" t="s">
        <v>3127</v>
      </c>
    </row>
    <row r="85" spans="61:70">
      <c r="BI85" s="332">
        <v>35</v>
      </c>
      <c r="BJ85" s="472" t="s">
        <v>6392</v>
      </c>
      <c r="BQ85" t="s">
        <v>3127</v>
      </c>
      <c r="BR85" t="s">
        <v>1136</v>
      </c>
    </row>
    <row r="86" spans="61:70">
      <c r="BI86" s="332">
        <v>36</v>
      </c>
      <c r="BJ86" s="472" t="s">
        <v>6466</v>
      </c>
      <c r="BQ86" t="s">
        <v>1136</v>
      </c>
      <c r="BR86" t="s">
        <v>1031</v>
      </c>
    </row>
    <row r="87" spans="61:70">
      <c r="BI87" s="332">
        <v>37</v>
      </c>
      <c r="BJ87" s="477" t="s">
        <v>3929</v>
      </c>
      <c r="BQ87" t="s">
        <v>1031</v>
      </c>
      <c r="BR87" t="s">
        <v>4881</v>
      </c>
    </row>
    <row r="88" spans="61:70">
      <c r="BI88" s="332">
        <v>38</v>
      </c>
      <c r="BJ88" s="404" t="s">
        <v>6484</v>
      </c>
      <c r="BQ88" t="s">
        <v>4881</v>
      </c>
      <c r="BR88" t="s">
        <v>3444</v>
      </c>
    </row>
    <row r="89" spans="61:70">
      <c r="BI89" s="332">
        <v>39</v>
      </c>
      <c r="BJ89" s="472" t="s">
        <v>6428</v>
      </c>
      <c r="BQ89" t="s">
        <v>3444</v>
      </c>
      <c r="BR89" t="s">
        <v>610</v>
      </c>
    </row>
    <row r="90" spans="61:70">
      <c r="BI90" s="332">
        <v>40</v>
      </c>
      <c r="BJ90" s="469" t="s">
        <v>7002</v>
      </c>
      <c r="BQ90" t="s">
        <v>610</v>
      </c>
      <c r="BR90" t="s">
        <v>373</v>
      </c>
    </row>
    <row r="91" spans="61:70">
      <c r="BI91" s="332">
        <v>41</v>
      </c>
      <c r="BJ91" s="404" t="s">
        <v>6482</v>
      </c>
      <c r="BQ91" t="s">
        <v>373</v>
      </c>
      <c r="BR91" t="s">
        <v>3113</v>
      </c>
    </row>
    <row r="92" spans="61:70">
      <c r="BI92" s="332">
        <v>42</v>
      </c>
      <c r="BJ92" s="404" t="s">
        <v>1121</v>
      </c>
      <c r="BQ92" t="s">
        <v>3113</v>
      </c>
      <c r="BR92" t="s">
        <v>4856</v>
      </c>
    </row>
    <row r="93" spans="61:70">
      <c r="BI93" s="332">
        <v>43</v>
      </c>
      <c r="BJ93" s="472" t="s">
        <v>6402</v>
      </c>
      <c r="BQ93" t="s">
        <v>4856</v>
      </c>
      <c r="BR93" t="s">
        <v>1671</v>
      </c>
    </row>
    <row r="94" spans="61:70">
      <c r="BI94" s="332">
        <v>44</v>
      </c>
      <c r="BJ94" s="404" t="s">
        <v>5804</v>
      </c>
      <c r="BQ94" t="s">
        <v>1671</v>
      </c>
      <c r="BR94" t="s">
        <v>3499</v>
      </c>
    </row>
    <row r="95" spans="61:70">
      <c r="BI95" s="332">
        <v>45</v>
      </c>
      <c r="BJ95" s="404" t="s">
        <v>6321</v>
      </c>
      <c r="BQ95" t="s">
        <v>3499</v>
      </c>
      <c r="BR95" t="s">
        <v>2464</v>
      </c>
    </row>
    <row r="96" spans="61:70">
      <c r="BI96" s="332">
        <v>46</v>
      </c>
      <c r="BJ96" s="404" t="s">
        <v>3930</v>
      </c>
      <c r="BQ96" t="s">
        <v>2464</v>
      </c>
      <c r="BR96" t="s">
        <v>1675</v>
      </c>
    </row>
    <row r="97" spans="61:70">
      <c r="BI97" s="332">
        <v>47</v>
      </c>
      <c r="BJ97" s="404" t="s">
        <v>5044</v>
      </c>
      <c r="BQ97" t="s">
        <v>1675</v>
      </c>
      <c r="BR97" t="s">
        <v>1764</v>
      </c>
    </row>
    <row r="98" spans="61:70">
      <c r="BI98" s="332">
        <v>48</v>
      </c>
      <c r="BJ98" s="404" t="s">
        <v>454</v>
      </c>
      <c r="BQ98" t="s">
        <v>1764</v>
      </c>
      <c r="BR98" t="s">
        <v>3507</v>
      </c>
    </row>
    <row r="99" spans="61:70">
      <c r="BI99" s="332">
        <v>49</v>
      </c>
      <c r="BJ99" s="466" t="s">
        <v>1132</v>
      </c>
      <c r="BQ99" t="s">
        <v>3507</v>
      </c>
      <c r="BR99" t="s">
        <v>4176</v>
      </c>
    </row>
    <row r="100" spans="61:70">
      <c r="BI100" s="332">
        <v>50</v>
      </c>
      <c r="BJ100" s="466" t="s">
        <v>3995</v>
      </c>
      <c r="BQ100" t="s">
        <v>4176</v>
      </c>
      <c r="BR100" t="s">
        <v>192</v>
      </c>
    </row>
    <row r="101" spans="61:70">
      <c r="BI101" s="332">
        <v>51</v>
      </c>
      <c r="BJ101" s="404" t="s">
        <v>3816</v>
      </c>
      <c r="BQ101" t="s">
        <v>192</v>
      </c>
      <c r="BR101" t="s">
        <v>3457</v>
      </c>
    </row>
    <row r="102" spans="61:70">
      <c r="BI102" s="332">
        <v>52</v>
      </c>
      <c r="BJ102" s="404" t="s">
        <v>5045</v>
      </c>
      <c r="BQ102" t="s">
        <v>3457</v>
      </c>
      <c r="BR102" t="s">
        <v>4924</v>
      </c>
    </row>
    <row r="103" spans="61:70">
      <c r="BI103" s="332">
        <v>53</v>
      </c>
      <c r="BJ103" s="404" t="s">
        <v>980</v>
      </c>
      <c r="BQ103" t="s">
        <v>4924</v>
      </c>
      <c r="BR103" t="s">
        <v>5067</v>
      </c>
    </row>
    <row r="104" spans="61:70">
      <c r="BI104" s="332">
        <v>54</v>
      </c>
      <c r="BJ104" s="478" t="s">
        <v>5273</v>
      </c>
      <c r="BQ104" t="s">
        <v>5067</v>
      </c>
      <c r="BR104" t="s">
        <v>1169</v>
      </c>
    </row>
    <row r="105" spans="61:70">
      <c r="BI105" s="332">
        <v>55</v>
      </c>
      <c r="BJ105" s="469" t="s">
        <v>6513</v>
      </c>
      <c r="BQ105" t="s">
        <v>1169</v>
      </c>
      <c r="BR105" t="s">
        <v>3404</v>
      </c>
    </row>
    <row r="106" spans="61:70">
      <c r="BI106" s="332">
        <v>56</v>
      </c>
      <c r="BJ106" s="404" t="s">
        <v>5026</v>
      </c>
      <c r="BQ106" t="s">
        <v>3404</v>
      </c>
      <c r="BR106" t="s">
        <v>3404</v>
      </c>
    </row>
    <row r="107" spans="61:70">
      <c r="BI107" s="332">
        <v>57</v>
      </c>
      <c r="BJ107" s="469" t="s">
        <v>6999</v>
      </c>
      <c r="BQ107" t="s">
        <v>3404</v>
      </c>
      <c r="BR107" t="s">
        <v>4927</v>
      </c>
    </row>
    <row r="108" spans="61:70">
      <c r="BI108" s="332">
        <v>58</v>
      </c>
      <c r="BJ108" s="404" t="s">
        <v>5027</v>
      </c>
      <c r="BQ108" t="s">
        <v>4927</v>
      </c>
      <c r="BR108" t="s">
        <v>2669</v>
      </c>
    </row>
    <row r="109" spans="61:70">
      <c r="BI109" s="332">
        <v>59</v>
      </c>
      <c r="BJ109" s="404" t="s">
        <v>5046</v>
      </c>
      <c r="BQ109" t="s">
        <v>2669</v>
      </c>
      <c r="BR109" t="s">
        <v>2671</v>
      </c>
    </row>
    <row r="110" spans="61:70">
      <c r="BI110" s="463">
        <v>60</v>
      </c>
      <c r="BJ110" s="486" t="s">
        <v>73</v>
      </c>
      <c r="BQ110" t="s">
        <v>2671</v>
      </c>
      <c r="BR110" t="s">
        <v>3822</v>
      </c>
    </row>
    <row r="111" spans="61:70">
      <c r="BI111" s="463">
        <v>61</v>
      </c>
      <c r="BJ111" s="496" t="s">
        <v>7100</v>
      </c>
      <c r="BQ111" t="s">
        <v>3822</v>
      </c>
      <c r="BR111" t="s">
        <v>5671</v>
      </c>
    </row>
    <row r="112" spans="61:70">
      <c r="BI112" s="332">
        <v>62</v>
      </c>
      <c r="BJ112" s="479" t="s">
        <v>1177</v>
      </c>
      <c r="BQ112" t="s">
        <v>5671</v>
      </c>
      <c r="BR112" t="s">
        <v>5672</v>
      </c>
    </row>
    <row r="113" spans="61:70">
      <c r="BI113" s="332">
        <v>63</v>
      </c>
      <c r="BJ113" s="479" t="s">
        <v>6990</v>
      </c>
      <c r="BQ113" t="s">
        <v>5672</v>
      </c>
      <c r="BR113" t="s">
        <v>968</v>
      </c>
    </row>
    <row r="114" spans="61:70">
      <c r="BI114" s="332">
        <v>64</v>
      </c>
      <c r="BJ114" s="474" t="s">
        <v>6685</v>
      </c>
      <c r="BQ114" t="s">
        <v>968</v>
      </c>
      <c r="BR114" t="s">
        <v>1899</v>
      </c>
    </row>
    <row r="115" spans="61:70">
      <c r="BI115" s="332">
        <v>65</v>
      </c>
      <c r="BJ115" s="404" t="s">
        <v>3351</v>
      </c>
      <c r="BQ115" t="s">
        <v>1899</v>
      </c>
      <c r="BR115" t="s">
        <v>2003</v>
      </c>
    </row>
    <row r="116" spans="61:70">
      <c r="BI116" s="332">
        <v>66</v>
      </c>
      <c r="BJ116" s="404" t="s">
        <v>6566</v>
      </c>
      <c r="BQ116" t="s">
        <v>2003</v>
      </c>
      <c r="BR116" t="s">
        <v>3910</v>
      </c>
    </row>
    <row r="117" spans="61:70">
      <c r="BI117" s="332">
        <v>67</v>
      </c>
      <c r="BJ117" s="404" t="s">
        <v>7012</v>
      </c>
      <c r="BQ117" t="s">
        <v>3910</v>
      </c>
      <c r="BR117" t="s">
        <v>5569</v>
      </c>
    </row>
    <row r="118" spans="61:70">
      <c r="BI118" s="332">
        <v>68</v>
      </c>
      <c r="BJ118" s="404" t="s">
        <v>7013</v>
      </c>
      <c r="BQ118" t="s">
        <v>5569</v>
      </c>
      <c r="BR118" t="s">
        <v>2023</v>
      </c>
    </row>
    <row r="119" spans="61:70">
      <c r="BI119" s="332">
        <v>69</v>
      </c>
      <c r="BJ119" s="474" t="s">
        <v>6693</v>
      </c>
      <c r="BQ119" t="s">
        <v>2023</v>
      </c>
      <c r="BR119" t="s">
        <v>8</v>
      </c>
    </row>
    <row r="120" spans="61:70">
      <c r="BI120" s="332">
        <v>70</v>
      </c>
      <c r="BJ120" s="404" t="s">
        <v>6327</v>
      </c>
      <c r="BQ120" t="s">
        <v>8</v>
      </c>
      <c r="BR120" t="s">
        <v>3026</v>
      </c>
    </row>
    <row r="121" spans="61:70">
      <c r="BI121" s="332">
        <v>71</v>
      </c>
      <c r="BJ121" s="404" t="s">
        <v>3422</v>
      </c>
      <c r="BQ121" t="s">
        <v>3026</v>
      </c>
      <c r="BR121" t="s">
        <v>4431</v>
      </c>
    </row>
    <row r="122" spans="61:70">
      <c r="BI122" s="332">
        <v>72</v>
      </c>
      <c r="BJ122" s="404" t="s">
        <v>6593</v>
      </c>
      <c r="BQ122" t="s">
        <v>4431</v>
      </c>
      <c r="BR122" t="s">
        <v>6577</v>
      </c>
    </row>
    <row r="123" spans="61:70">
      <c r="BI123" s="332">
        <v>73</v>
      </c>
      <c r="BJ123" s="478" t="s">
        <v>2894</v>
      </c>
      <c r="BQ123" t="s">
        <v>6577</v>
      </c>
      <c r="BR123" t="s">
        <v>4508</v>
      </c>
    </row>
    <row r="124" spans="61:70">
      <c r="BI124" s="332">
        <v>74</v>
      </c>
      <c r="BJ124" s="474" t="s">
        <v>7094</v>
      </c>
      <c r="BQ124" t="s">
        <v>4508</v>
      </c>
      <c r="BR124" t="s">
        <v>574</v>
      </c>
    </row>
    <row r="125" spans="61:70">
      <c r="BI125" s="332">
        <v>75</v>
      </c>
      <c r="BJ125" s="478" t="s">
        <v>5518</v>
      </c>
      <c r="BQ125" t="s">
        <v>574</v>
      </c>
      <c r="BR125" t="s">
        <v>3034</v>
      </c>
    </row>
    <row r="126" spans="61:70">
      <c r="BI126" s="332">
        <v>76</v>
      </c>
      <c r="BJ126" s="466" t="s">
        <v>4777</v>
      </c>
      <c r="BQ126" t="s">
        <v>3034</v>
      </c>
      <c r="BR126" t="s">
        <v>555</v>
      </c>
    </row>
    <row r="127" spans="61:70">
      <c r="BI127" s="332">
        <v>77</v>
      </c>
      <c r="BJ127" s="466" t="s">
        <v>6312</v>
      </c>
      <c r="BQ127" t="s">
        <v>555</v>
      </c>
      <c r="BR127" t="s">
        <v>4432</v>
      </c>
    </row>
    <row r="128" spans="61:70">
      <c r="BI128" s="332">
        <v>78</v>
      </c>
      <c r="BJ128" s="475" t="s">
        <v>6371</v>
      </c>
      <c r="BQ128" t="s">
        <v>4432</v>
      </c>
      <c r="BR128" t="s">
        <v>352</v>
      </c>
    </row>
    <row r="129" spans="61:70">
      <c r="BI129" s="332">
        <v>79</v>
      </c>
      <c r="BJ129" s="475" t="s">
        <v>6359</v>
      </c>
      <c r="BQ129" t="s">
        <v>352</v>
      </c>
      <c r="BR129" t="s">
        <v>557</v>
      </c>
    </row>
    <row r="130" spans="61:70">
      <c r="BI130" s="332">
        <v>80</v>
      </c>
      <c r="BJ130" s="472" t="s">
        <v>6404</v>
      </c>
      <c r="BQ130" t="s">
        <v>557</v>
      </c>
      <c r="BR130" t="s">
        <v>4436</v>
      </c>
    </row>
    <row r="131" spans="61:70">
      <c r="BI131" s="332">
        <v>81</v>
      </c>
      <c r="BJ131" s="472" t="s">
        <v>7035</v>
      </c>
      <c r="BQ131" t="s">
        <v>4436</v>
      </c>
      <c r="BR131" t="s">
        <v>4438</v>
      </c>
    </row>
    <row r="132" spans="61:70">
      <c r="BI132" s="332">
        <v>82</v>
      </c>
      <c r="BJ132" s="404" t="s">
        <v>1753</v>
      </c>
      <c r="BQ132" t="s">
        <v>4438</v>
      </c>
      <c r="BR132" t="s">
        <v>4440</v>
      </c>
    </row>
    <row r="133" spans="61:70">
      <c r="BI133" s="332">
        <v>83</v>
      </c>
      <c r="BJ133" s="404" t="s">
        <v>6709</v>
      </c>
      <c r="BQ133" t="s">
        <v>4440</v>
      </c>
      <c r="BR133" t="s">
        <v>4442</v>
      </c>
    </row>
    <row r="134" spans="61:70">
      <c r="BI134" s="332">
        <v>84</v>
      </c>
      <c r="BJ134" s="478" t="s">
        <v>6509</v>
      </c>
      <c r="BQ134" t="s">
        <v>4442</v>
      </c>
      <c r="BR134" t="s">
        <v>279</v>
      </c>
    </row>
    <row r="135" spans="61:70">
      <c r="BI135" s="332">
        <v>85</v>
      </c>
      <c r="BJ135" s="472" t="s">
        <v>6468</v>
      </c>
      <c r="BQ135" t="s">
        <v>279</v>
      </c>
      <c r="BR135" t="s">
        <v>281</v>
      </c>
    </row>
    <row r="136" spans="61:70">
      <c r="BI136" s="332">
        <v>86</v>
      </c>
      <c r="BJ136" s="475" t="s">
        <v>6365</v>
      </c>
      <c r="BQ136" t="s">
        <v>281</v>
      </c>
      <c r="BR136" t="s">
        <v>194</v>
      </c>
    </row>
    <row r="137" spans="61:70">
      <c r="BI137" s="332">
        <v>87</v>
      </c>
      <c r="BJ137" s="475" t="s">
        <v>7031</v>
      </c>
      <c r="BQ137" t="s">
        <v>194</v>
      </c>
      <c r="BR137" t="s">
        <v>3045</v>
      </c>
    </row>
    <row r="138" spans="61:70">
      <c r="BI138" s="332">
        <v>88</v>
      </c>
      <c r="BJ138" s="404" t="s">
        <v>4992</v>
      </c>
      <c r="BQ138" t="s">
        <v>283</v>
      </c>
      <c r="BR138" t="s">
        <v>283</v>
      </c>
    </row>
    <row r="139" spans="61:70">
      <c r="BI139" s="332">
        <v>89</v>
      </c>
      <c r="BJ139" s="404" t="s">
        <v>5276</v>
      </c>
      <c r="BQ139" t="s">
        <v>196</v>
      </c>
      <c r="BR139" t="s">
        <v>196</v>
      </c>
    </row>
    <row r="140" spans="61:70">
      <c r="BI140" s="332">
        <v>90</v>
      </c>
      <c r="BJ140" s="496" t="s">
        <v>7109</v>
      </c>
      <c r="BQ140" t="s">
        <v>198</v>
      </c>
      <c r="BR140" t="s">
        <v>198</v>
      </c>
    </row>
    <row r="141" spans="61:70">
      <c r="BI141" s="463">
        <v>91</v>
      </c>
      <c r="BJ141" s="486" t="s">
        <v>7010</v>
      </c>
      <c r="BQ141" t="s">
        <v>3145</v>
      </c>
      <c r="BR141" t="s">
        <v>3145</v>
      </c>
    </row>
    <row r="142" spans="61:70">
      <c r="BI142" s="465">
        <v>92</v>
      </c>
      <c r="BJ142" s="497" t="s">
        <v>7103</v>
      </c>
      <c r="BQ142" t="s">
        <v>3511</v>
      </c>
      <c r="BR142" t="s">
        <v>3511</v>
      </c>
    </row>
    <row r="143" spans="61:70">
      <c r="BI143" s="332">
        <v>93</v>
      </c>
      <c r="BJ143" s="18" t="s">
        <v>5808</v>
      </c>
      <c r="BQ143" t="s">
        <v>3147</v>
      </c>
      <c r="BR143" t="s">
        <v>3147</v>
      </c>
    </row>
    <row r="144" spans="61:70">
      <c r="BI144" s="332">
        <v>94</v>
      </c>
      <c r="BJ144" s="404" t="s">
        <v>855</v>
      </c>
      <c r="BQ144" t="s">
        <v>3149</v>
      </c>
      <c r="BR144" t="s">
        <v>3149</v>
      </c>
    </row>
    <row r="145" spans="61:70">
      <c r="BI145" s="332">
        <v>95</v>
      </c>
      <c r="BJ145" s="404" t="s">
        <v>220</v>
      </c>
      <c r="BQ145" t="s">
        <v>3151</v>
      </c>
      <c r="BR145" t="s">
        <v>3151</v>
      </c>
    </row>
    <row r="146" spans="61:70">
      <c r="BI146" s="332">
        <v>96</v>
      </c>
      <c r="BJ146" s="472" t="s">
        <v>6410</v>
      </c>
      <c r="BQ146" t="s">
        <v>3153</v>
      </c>
      <c r="BR146" t="s">
        <v>3153</v>
      </c>
    </row>
    <row r="147" spans="61:70">
      <c r="BI147" s="332">
        <v>97</v>
      </c>
      <c r="BJ147" s="404" t="s">
        <v>460</v>
      </c>
      <c r="BQ147" t="s">
        <v>3740</v>
      </c>
      <c r="BR147" t="s">
        <v>3740</v>
      </c>
    </row>
    <row r="148" spans="61:70">
      <c r="BI148" s="332">
        <v>98</v>
      </c>
      <c r="BJ148" s="404" t="s">
        <v>458</v>
      </c>
      <c r="BQ148" t="s">
        <v>3155</v>
      </c>
      <c r="BR148" t="s">
        <v>3155</v>
      </c>
    </row>
    <row r="149" spans="61:70">
      <c r="BI149" s="332">
        <v>99</v>
      </c>
      <c r="BJ149" s="470" t="s">
        <v>4400</v>
      </c>
      <c r="BQ149" t="s">
        <v>4427</v>
      </c>
      <c r="BR149" t="s">
        <v>4427</v>
      </c>
    </row>
    <row r="150" spans="61:70">
      <c r="BI150" s="332">
        <v>100</v>
      </c>
      <c r="BJ150" s="470" t="s">
        <v>6306</v>
      </c>
      <c r="BQ150" t="s">
        <v>221</v>
      </c>
      <c r="BR150" t="s">
        <v>221</v>
      </c>
    </row>
    <row r="151" spans="61:70">
      <c r="BI151" s="332">
        <v>101</v>
      </c>
      <c r="BJ151" s="466" t="s">
        <v>6318</v>
      </c>
      <c r="BQ151" t="s">
        <v>2921</v>
      </c>
      <c r="BR151" t="s">
        <v>2921</v>
      </c>
    </row>
    <row r="152" spans="61:70">
      <c r="BI152" s="332">
        <v>102</v>
      </c>
      <c r="BJ152" s="470" t="s">
        <v>224</v>
      </c>
      <c r="BQ152" t="s">
        <v>3742</v>
      </c>
      <c r="BR152" t="s">
        <v>3742</v>
      </c>
    </row>
    <row r="153" spans="61:70">
      <c r="BI153" s="332">
        <v>103</v>
      </c>
      <c r="BJ153" s="478" t="s">
        <v>5029</v>
      </c>
      <c r="BQ153" t="s">
        <v>3157</v>
      </c>
      <c r="BR153" t="s">
        <v>3157</v>
      </c>
    </row>
    <row r="154" spans="61:70">
      <c r="BI154" s="332">
        <v>104</v>
      </c>
      <c r="BJ154" s="478" t="s">
        <v>5030</v>
      </c>
      <c r="BQ154" t="s">
        <v>121</v>
      </c>
      <c r="BR154" t="s">
        <v>121</v>
      </c>
    </row>
    <row r="155" spans="61:70">
      <c r="BI155" s="332">
        <v>105</v>
      </c>
      <c r="BJ155" s="478" t="s">
        <v>7095</v>
      </c>
      <c r="BQ155" t="s">
        <v>3420</v>
      </c>
      <c r="BR155" t="s">
        <v>3420</v>
      </c>
    </row>
    <row r="156" spans="61:70">
      <c r="BI156" s="332">
        <v>106</v>
      </c>
      <c r="BJ156" s="475" t="s">
        <v>6339</v>
      </c>
      <c r="BQ156" t="s">
        <v>2465</v>
      </c>
      <c r="BR156" t="s">
        <v>2465</v>
      </c>
    </row>
    <row r="157" spans="61:70">
      <c r="BI157" s="332">
        <v>107</v>
      </c>
      <c r="BJ157" s="498" t="s">
        <v>7019</v>
      </c>
      <c r="BQ157" t="s">
        <v>1583</v>
      </c>
      <c r="BR157" t="s">
        <v>1583</v>
      </c>
    </row>
    <row r="158" spans="61:70">
      <c r="BI158" s="332">
        <v>108</v>
      </c>
      <c r="BJ158" s="498" t="s">
        <v>7027</v>
      </c>
      <c r="BQ158" t="s">
        <v>4331</v>
      </c>
      <c r="BR158" t="s">
        <v>4331</v>
      </c>
    </row>
    <row r="159" spans="61:70">
      <c r="BI159" s="332">
        <v>109</v>
      </c>
      <c r="BJ159" s="471" t="s">
        <v>6330</v>
      </c>
      <c r="BQ159" t="s">
        <v>2221</v>
      </c>
      <c r="BR159" t="s">
        <v>2221</v>
      </c>
    </row>
    <row r="160" spans="61:70">
      <c r="BI160" s="332">
        <v>110</v>
      </c>
      <c r="BJ160" s="475" t="s">
        <v>6362</v>
      </c>
      <c r="BQ160" t="s">
        <v>2949</v>
      </c>
      <c r="BR160" t="s">
        <v>2949</v>
      </c>
    </row>
    <row r="161" spans="61:70">
      <c r="BI161" s="332">
        <v>111</v>
      </c>
      <c r="BJ161" s="472" t="s">
        <v>6418</v>
      </c>
      <c r="BQ161" t="s">
        <v>5590</v>
      </c>
      <c r="BR161" t="s">
        <v>5590</v>
      </c>
    </row>
    <row r="162" spans="61:70">
      <c r="BI162" s="332">
        <v>112</v>
      </c>
      <c r="BJ162" s="472" t="s">
        <v>7024</v>
      </c>
      <c r="BQ162" t="s">
        <v>5591</v>
      </c>
      <c r="BR162" t="s">
        <v>5591</v>
      </c>
    </row>
    <row r="163" spans="61:70">
      <c r="BI163" s="332">
        <v>113</v>
      </c>
      <c r="BJ163" s="404" t="s">
        <v>5031</v>
      </c>
      <c r="BQ163" t="s">
        <v>289</v>
      </c>
      <c r="BR163" t="s">
        <v>289</v>
      </c>
    </row>
    <row r="164" spans="61:70">
      <c r="BI164" s="332">
        <v>114</v>
      </c>
      <c r="BJ164" s="404" t="s">
        <v>5032</v>
      </c>
      <c r="BQ164" t="s">
        <v>291</v>
      </c>
      <c r="BR164" t="s">
        <v>291</v>
      </c>
    </row>
    <row r="165" spans="61:70">
      <c r="BI165" s="332">
        <v>115</v>
      </c>
      <c r="BJ165" s="472" t="s">
        <v>6470</v>
      </c>
      <c r="BQ165" t="s">
        <v>722</v>
      </c>
      <c r="BR165" t="s">
        <v>722</v>
      </c>
    </row>
    <row r="166" spans="61:70">
      <c r="BI166" s="332">
        <v>116</v>
      </c>
      <c r="BJ166" s="494" t="s">
        <v>3400</v>
      </c>
      <c r="BQ166" t="s">
        <v>4555</v>
      </c>
      <c r="BR166" t="s">
        <v>4555</v>
      </c>
    </row>
    <row r="167" spans="61:70">
      <c r="BI167" s="332">
        <v>117</v>
      </c>
      <c r="BJ167" s="494" t="s">
        <v>7007</v>
      </c>
      <c r="BQ167" t="s">
        <v>2941</v>
      </c>
      <c r="BR167" t="s">
        <v>2941</v>
      </c>
    </row>
    <row r="168" spans="61:70">
      <c r="BI168" s="332">
        <v>118</v>
      </c>
      <c r="BJ168" s="474" t="s">
        <v>6642</v>
      </c>
      <c r="BQ168" t="s">
        <v>5592</v>
      </c>
      <c r="BR168" t="s">
        <v>5592</v>
      </c>
    </row>
    <row r="169" spans="61:70">
      <c r="BI169" s="332">
        <v>119</v>
      </c>
      <c r="BJ169" s="474" t="s">
        <v>6689</v>
      </c>
      <c r="BQ169" t="s">
        <v>3767</v>
      </c>
      <c r="BR169" t="s">
        <v>3767</v>
      </c>
    </row>
    <row r="170" spans="61:70">
      <c r="BI170" s="332">
        <v>120</v>
      </c>
      <c r="BJ170" s="496" t="s">
        <v>7106</v>
      </c>
      <c r="BQ170" t="s">
        <v>483</v>
      </c>
      <c r="BR170" t="s">
        <v>483</v>
      </c>
    </row>
    <row r="171" spans="61:70">
      <c r="BI171" s="332">
        <v>121</v>
      </c>
      <c r="BJ171" s="404" t="s">
        <v>6548</v>
      </c>
      <c r="BQ171" t="s">
        <v>3922</v>
      </c>
      <c r="BR171" t="s">
        <v>3922</v>
      </c>
    </row>
    <row r="172" spans="61:70">
      <c r="BI172" s="332">
        <v>122</v>
      </c>
      <c r="BJ172" s="404" t="s">
        <v>6483</v>
      </c>
      <c r="BQ172" t="s">
        <v>3391</v>
      </c>
      <c r="BR172" t="s">
        <v>3391</v>
      </c>
    </row>
    <row r="173" spans="61:70">
      <c r="BI173" s="332">
        <v>123</v>
      </c>
      <c r="BJ173" s="474" t="s">
        <v>6632</v>
      </c>
      <c r="BQ173" t="s">
        <v>3246</v>
      </c>
      <c r="BR173" t="s">
        <v>3246</v>
      </c>
    </row>
    <row r="174" spans="61:70">
      <c r="BI174" s="332">
        <v>124</v>
      </c>
      <c r="BJ174" s="467" t="s">
        <v>4610</v>
      </c>
      <c r="BQ174" t="s">
        <v>5127</v>
      </c>
      <c r="BR174" t="s">
        <v>5127</v>
      </c>
    </row>
    <row r="175" spans="61:70">
      <c r="BI175" s="332">
        <v>125</v>
      </c>
      <c r="BJ175" s="467" t="s">
        <v>4613</v>
      </c>
      <c r="BQ175" t="s">
        <v>1483</v>
      </c>
      <c r="BR175" t="s">
        <v>1483</v>
      </c>
    </row>
    <row r="176" spans="61:70">
      <c r="BI176" s="332">
        <v>126</v>
      </c>
      <c r="BJ176" s="467" t="s">
        <v>4615</v>
      </c>
      <c r="BQ176" t="s">
        <v>3744</v>
      </c>
      <c r="BR176" t="s">
        <v>3744</v>
      </c>
    </row>
    <row r="177" spans="61:70">
      <c r="BI177" s="332">
        <v>127</v>
      </c>
      <c r="BJ177" s="472" t="s">
        <v>6442</v>
      </c>
      <c r="BQ177" t="s">
        <v>4269</v>
      </c>
      <c r="BR177" t="s">
        <v>4269</v>
      </c>
    </row>
    <row r="178" spans="61:70">
      <c r="BI178" s="332">
        <v>128</v>
      </c>
      <c r="BJ178" s="472" t="s">
        <v>6444</v>
      </c>
      <c r="BQ178" t="s">
        <v>5699</v>
      </c>
      <c r="BR178" t="s">
        <v>5699</v>
      </c>
    </row>
    <row r="179" spans="61:70">
      <c r="BI179" s="332">
        <v>129</v>
      </c>
      <c r="BJ179" s="472" t="s">
        <v>6446</v>
      </c>
      <c r="BQ179" t="s">
        <v>3746</v>
      </c>
      <c r="BR179" t="s">
        <v>3746</v>
      </c>
    </row>
    <row r="180" spans="61:70">
      <c r="BI180" s="332">
        <v>130</v>
      </c>
      <c r="BJ180" s="467" t="s">
        <v>5033</v>
      </c>
      <c r="BQ180" t="s">
        <v>3748</v>
      </c>
      <c r="BR180" t="s">
        <v>3748</v>
      </c>
    </row>
    <row r="181" spans="61:70">
      <c r="BI181" s="332">
        <v>131</v>
      </c>
      <c r="BJ181" s="475" t="s">
        <v>6368</v>
      </c>
      <c r="BQ181" t="s">
        <v>915</v>
      </c>
      <c r="BR181" t="s">
        <v>915</v>
      </c>
    </row>
    <row r="182" spans="61:70">
      <c r="BI182" s="332">
        <v>132</v>
      </c>
      <c r="BJ182" s="404" t="s">
        <v>5034</v>
      </c>
      <c r="BQ182" t="s">
        <v>3559</v>
      </c>
      <c r="BR182" t="s">
        <v>3559</v>
      </c>
    </row>
    <row r="183" spans="61:70">
      <c r="BI183" s="332">
        <v>133</v>
      </c>
      <c r="BJ183" s="404" t="s">
        <v>5035</v>
      </c>
      <c r="BQ183" t="s">
        <v>4649</v>
      </c>
      <c r="BR183" t="s">
        <v>4649</v>
      </c>
    </row>
    <row r="184" spans="61:70">
      <c r="BI184" s="332">
        <v>134</v>
      </c>
      <c r="BJ184" s="467" t="s">
        <v>5354</v>
      </c>
      <c r="BQ184" t="s">
        <v>119</v>
      </c>
      <c r="BR184" t="s">
        <v>119</v>
      </c>
    </row>
    <row r="185" spans="61:70">
      <c r="BI185" s="332">
        <v>135</v>
      </c>
      <c r="BJ185" s="478" t="s">
        <v>2116</v>
      </c>
      <c r="BQ185" t="s">
        <v>3898</v>
      </c>
      <c r="BR185" t="s">
        <v>3898</v>
      </c>
    </row>
    <row r="186" spans="61:70">
      <c r="BI186" s="332">
        <v>136</v>
      </c>
      <c r="BJ186" s="466" t="s">
        <v>5047</v>
      </c>
      <c r="BQ186" t="s">
        <v>3470</v>
      </c>
      <c r="BR186" t="s">
        <v>3470</v>
      </c>
    </row>
    <row r="187" spans="61:70">
      <c r="BI187" s="332">
        <v>137</v>
      </c>
      <c r="BJ187" s="474" t="s">
        <v>6674</v>
      </c>
      <c r="BQ187" t="s">
        <v>139</v>
      </c>
      <c r="BR187" t="s">
        <v>139</v>
      </c>
    </row>
    <row r="188" spans="61:70">
      <c r="BI188" s="332">
        <v>138</v>
      </c>
      <c r="BJ188" s="499" t="s">
        <v>7017</v>
      </c>
      <c r="BQ188" t="s">
        <v>141</v>
      </c>
      <c r="BR188" t="s">
        <v>141</v>
      </c>
    </row>
    <row r="189" spans="61:70">
      <c r="BI189" s="332">
        <v>139</v>
      </c>
      <c r="BJ189" s="404" t="s">
        <v>6616</v>
      </c>
      <c r="BQ189" t="s">
        <v>143</v>
      </c>
      <c r="BR189" t="s">
        <v>143</v>
      </c>
    </row>
    <row r="190" spans="61:70">
      <c r="BI190" s="332">
        <v>140</v>
      </c>
      <c r="BJ190" s="480" t="s">
        <v>5036</v>
      </c>
      <c r="BQ190" t="s">
        <v>891</v>
      </c>
      <c r="BR190" t="s">
        <v>891</v>
      </c>
    </row>
    <row r="191" spans="61:70">
      <c r="BI191" s="332">
        <v>141</v>
      </c>
      <c r="BJ191" s="474" t="s">
        <v>6637</v>
      </c>
      <c r="BQ191" t="s">
        <v>4844</v>
      </c>
      <c r="BR191" t="s">
        <v>4844</v>
      </c>
    </row>
    <row r="192" spans="61:70">
      <c r="BI192" s="332">
        <v>142</v>
      </c>
      <c r="BJ192" s="472" t="s">
        <v>6377</v>
      </c>
    </row>
    <row r="193" spans="61:62">
      <c r="BI193" s="332">
        <v>143</v>
      </c>
      <c r="BJ193" s="474" t="s">
        <v>6626</v>
      </c>
    </row>
    <row r="194" spans="61:62">
      <c r="BI194" s="332">
        <v>144</v>
      </c>
      <c r="BJ194" s="479" t="s">
        <v>6309</v>
      </c>
    </row>
    <row r="195" spans="61:62">
      <c r="BI195" s="332">
        <v>145</v>
      </c>
      <c r="BJ195" s="473" t="s">
        <v>6660</v>
      </c>
    </row>
    <row r="196" spans="61:62">
      <c r="BI196" s="332">
        <v>146</v>
      </c>
      <c r="BJ196" s="495" t="s">
        <v>6187</v>
      </c>
    </row>
    <row r="197" spans="61:62">
      <c r="BI197" s="332">
        <v>147</v>
      </c>
      <c r="BJ197" s="466" t="s">
        <v>3556</v>
      </c>
    </row>
    <row r="198" spans="61:62">
      <c r="BI198" s="332">
        <v>148</v>
      </c>
      <c r="BJ198" s="404" t="s">
        <v>6521</v>
      </c>
    </row>
    <row r="199" spans="61:62">
      <c r="BI199" s="332">
        <v>149</v>
      </c>
      <c r="BJ199" s="466" t="s">
        <v>5037</v>
      </c>
    </row>
    <row r="200" spans="61:62">
      <c r="BI200" s="332">
        <v>150</v>
      </c>
      <c r="BJ200" s="474" t="s">
        <v>6673</v>
      </c>
    </row>
    <row r="201" spans="61:62">
      <c r="BI201" s="332">
        <v>151</v>
      </c>
      <c r="BJ201" s="404" t="s">
        <v>5038</v>
      </c>
    </row>
    <row r="202" spans="61:62">
      <c r="BI202" s="332">
        <v>152</v>
      </c>
      <c r="BJ202" s="404" t="s">
        <v>6489</v>
      </c>
    </row>
    <row r="203" spans="61:62">
      <c r="BI203" s="332">
        <v>153</v>
      </c>
      <c r="BJ203" s="466" t="s">
        <v>6507</v>
      </c>
    </row>
    <row r="204" spans="61:62">
      <c r="BI204" s="332">
        <v>154</v>
      </c>
      <c r="BJ204" s="404" t="s">
        <v>4617</v>
      </c>
    </row>
    <row r="205" spans="61:62">
      <c r="BI205" s="332">
        <v>155</v>
      </c>
      <c r="BJ205" s="472" t="s">
        <v>6426</v>
      </c>
    </row>
    <row r="206" spans="61:62">
      <c r="BI206" s="332">
        <v>156</v>
      </c>
      <c r="BJ206" s="472" t="s">
        <v>6436</v>
      </c>
    </row>
    <row r="207" spans="61:62">
      <c r="BI207" s="332">
        <v>157</v>
      </c>
      <c r="BJ207" s="466" t="s">
        <v>6262</v>
      </c>
    </row>
    <row r="208" spans="61:62">
      <c r="BI208" s="332">
        <v>158</v>
      </c>
      <c r="BJ208" s="475" t="s">
        <v>6356</v>
      </c>
    </row>
    <row r="209" spans="61:62">
      <c r="BI209" s="332">
        <v>159</v>
      </c>
      <c r="BJ209" s="466" t="s">
        <v>6299</v>
      </c>
    </row>
    <row r="210" spans="61:62">
      <c r="BI210" s="332">
        <v>160</v>
      </c>
      <c r="BJ210" s="466" t="s">
        <v>6261</v>
      </c>
    </row>
    <row r="211" spans="61:62">
      <c r="BI211" s="332">
        <v>161</v>
      </c>
      <c r="BJ211" s="404" t="s">
        <v>6263</v>
      </c>
    </row>
    <row r="212" spans="61:62">
      <c r="BI212" s="332">
        <v>162</v>
      </c>
      <c r="BJ212" s="475" t="s">
        <v>6353</v>
      </c>
    </row>
    <row r="213" spans="61:62">
      <c r="BI213" s="332">
        <v>163</v>
      </c>
      <c r="BJ213" s="472" t="s">
        <v>6432</v>
      </c>
    </row>
    <row r="214" spans="61:62">
      <c r="BI214" s="332">
        <v>164</v>
      </c>
      <c r="BJ214" s="481" t="s">
        <v>6439</v>
      </c>
    </row>
    <row r="215" spans="61:62">
      <c r="BI215" s="332">
        <v>165</v>
      </c>
      <c r="BJ215" s="475" t="s">
        <v>6342</v>
      </c>
    </row>
    <row r="216" spans="61:62">
      <c r="BI216" s="332">
        <v>166</v>
      </c>
      <c r="BJ216" s="481" t="s">
        <v>6434</v>
      </c>
    </row>
    <row r="217" spans="61:62">
      <c r="BI217" s="332">
        <v>167</v>
      </c>
      <c r="BJ217" s="481" t="s">
        <v>6617</v>
      </c>
    </row>
    <row r="218" spans="61:62">
      <c r="BI218" s="332">
        <v>168</v>
      </c>
      <c r="BJ218" s="472" t="s">
        <v>6425</v>
      </c>
    </row>
    <row r="219" spans="61:62">
      <c r="BI219" s="332">
        <v>169</v>
      </c>
      <c r="BJ219" s="404" t="s">
        <v>2060</v>
      </c>
    </row>
    <row r="220" spans="61:62">
      <c r="BI220" s="332">
        <v>170</v>
      </c>
      <c r="BJ220" s="482" t="s">
        <v>5103</v>
      </c>
    </row>
    <row r="221" spans="61:62">
      <c r="BI221" s="332">
        <v>171</v>
      </c>
      <c r="BJ221" s="404" t="s">
        <v>6993</v>
      </c>
    </row>
    <row r="222" spans="61:62">
      <c r="BI222" s="332">
        <v>172</v>
      </c>
      <c r="BJ222" s="472" t="s">
        <v>6424</v>
      </c>
    </row>
    <row r="223" spans="61:62">
      <c r="BI223" s="332">
        <v>173</v>
      </c>
      <c r="BJ223" s="472" t="s">
        <v>6422</v>
      </c>
    </row>
    <row r="224" spans="61:62">
      <c r="BI224" s="332">
        <v>174</v>
      </c>
      <c r="BJ224" s="404" t="s">
        <v>5071</v>
      </c>
    </row>
    <row r="225" spans="61:62">
      <c r="BI225" s="332">
        <v>175</v>
      </c>
      <c r="BJ225" s="476" t="s">
        <v>6541</v>
      </c>
    </row>
    <row r="226" spans="61:62">
      <c r="BI226" s="332">
        <v>176</v>
      </c>
      <c r="BJ226" s="476" t="s">
        <v>6542</v>
      </c>
    </row>
    <row r="227" spans="61:62">
      <c r="BI227" s="332">
        <v>177</v>
      </c>
      <c r="BJ227" s="476" t="s">
        <v>6543</v>
      </c>
    </row>
    <row r="228" spans="61:62">
      <c r="BI228" s="332">
        <v>178</v>
      </c>
      <c r="BJ228" s="476" t="s">
        <v>6544</v>
      </c>
    </row>
    <row r="229" spans="61:62">
      <c r="BI229" s="332">
        <v>179</v>
      </c>
      <c r="BJ229" s="476" t="s">
        <v>6417</v>
      </c>
    </row>
    <row r="230" spans="61:62">
      <c r="BI230" s="332">
        <v>180</v>
      </c>
      <c r="BJ230" s="483" t="s">
        <v>3763</v>
      </c>
    </row>
    <row r="231" spans="61:62">
      <c r="BI231" s="332">
        <v>181</v>
      </c>
      <c r="BJ231" s="472" t="s">
        <v>6406</v>
      </c>
    </row>
    <row r="232" spans="61:62">
      <c r="BI232" s="332">
        <v>182</v>
      </c>
      <c r="BJ232" s="484" t="s">
        <v>6462</v>
      </c>
    </row>
    <row r="233" spans="61:62">
      <c r="BI233" s="332">
        <v>183</v>
      </c>
      <c r="BJ233" s="484" t="s">
        <v>6586</v>
      </c>
    </row>
    <row r="234" spans="61:62">
      <c r="BI234" s="332">
        <v>184</v>
      </c>
      <c r="BJ234" s="404" t="s">
        <v>442</v>
      </c>
    </row>
    <row r="235" spans="61:62">
      <c r="BI235" s="332">
        <v>185</v>
      </c>
      <c r="BJ235" s="466" t="s">
        <v>5039</v>
      </c>
    </row>
    <row r="236" spans="61:62">
      <c r="BI236" s="332">
        <v>186</v>
      </c>
      <c r="BJ236" s="482" t="s">
        <v>4779</v>
      </c>
    </row>
    <row r="237" spans="61:62">
      <c r="BI237" s="332">
        <v>187</v>
      </c>
      <c r="BJ237" s="470" t="s">
        <v>5277</v>
      </c>
    </row>
    <row r="238" spans="61:62">
      <c r="BI238" s="332">
        <v>188</v>
      </c>
      <c r="BJ238" s="485" t="s">
        <v>5278</v>
      </c>
    </row>
    <row r="239" spans="61:62">
      <c r="BI239" s="332">
        <v>189</v>
      </c>
      <c r="BJ239" s="467" t="s">
        <v>5279</v>
      </c>
    </row>
    <row r="240" spans="61:62">
      <c r="BI240" s="332">
        <v>190</v>
      </c>
      <c r="BJ240" s="466" t="s">
        <v>5280</v>
      </c>
    </row>
    <row r="241" spans="61:62">
      <c r="BI241" s="332">
        <v>191</v>
      </c>
      <c r="BJ241" s="404" t="s">
        <v>4739</v>
      </c>
    </row>
    <row r="242" spans="61:62">
      <c r="BI242" s="332">
        <v>191.1</v>
      </c>
      <c r="BJ242" s="404" t="s">
        <v>4011</v>
      </c>
    </row>
    <row r="243" spans="61:62">
      <c r="BI243" s="332">
        <v>192</v>
      </c>
      <c r="BJ243" s="404" t="s">
        <v>6271</v>
      </c>
    </row>
    <row r="244" spans="61:62">
      <c r="BI244" s="332">
        <v>193</v>
      </c>
      <c r="BJ244" s="486" t="s">
        <v>6257</v>
      </c>
    </row>
    <row r="245" spans="61:62">
      <c r="BI245" s="332">
        <v>194</v>
      </c>
      <c r="BJ245" s="404" t="s">
        <v>6194</v>
      </c>
    </row>
    <row r="246" spans="61:62">
      <c r="BI246" s="332">
        <v>195</v>
      </c>
      <c r="BJ246" s="404" t="s">
        <v>6486</v>
      </c>
    </row>
    <row r="247" spans="61:62">
      <c r="BI247" s="332">
        <v>196</v>
      </c>
      <c r="BJ247" s="476" t="s">
        <v>6473</v>
      </c>
    </row>
    <row r="248" spans="61:62">
      <c r="BI248" s="332">
        <v>197</v>
      </c>
      <c r="BJ248" s="476" t="s">
        <v>6474</v>
      </c>
    </row>
    <row r="249" spans="61:62">
      <c r="BI249" s="332">
        <v>198</v>
      </c>
      <c r="BJ249" s="404" t="s">
        <v>6487</v>
      </c>
    </row>
    <row r="250" spans="61:62">
      <c r="BI250" s="332">
        <v>199</v>
      </c>
      <c r="BJ250" s="476" t="s">
        <v>6475</v>
      </c>
    </row>
    <row r="251" spans="61:62">
      <c r="BI251" s="332">
        <v>200</v>
      </c>
      <c r="BJ251" s="404" t="s">
        <v>5416</v>
      </c>
    </row>
    <row r="252" spans="61:62">
      <c r="BI252" s="332">
        <v>201</v>
      </c>
      <c r="BJ252" s="476" t="s">
        <v>6453</v>
      </c>
    </row>
    <row r="253" spans="61:62">
      <c r="BI253" s="332">
        <v>202</v>
      </c>
      <c r="BJ253" s="476" t="s">
        <v>6460</v>
      </c>
    </row>
    <row r="254" spans="61:62">
      <c r="BI254" s="332">
        <v>203</v>
      </c>
      <c r="BJ254" s="475" t="s">
        <v>6345</v>
      </c>
    </row>
    <row r="255" spans="61:62">
      <c r="BI255" s="332">
        <v>204</v>
      </c>
      <c r="BJ255" s="475" t="s">
        <v>6348</v>
      </c>
    </row>
    <row r="256" spans="61:62">
      <c r="BI256" s="332">
        <v>205</v>
      </c>
      <c r="BJ256" s="476" t="s">
        <v>6545</v>
      </c>
    </row>
    <row r="257" spans="61:62">
      <c r="BI257" s="332">
        <v>206</v>
      </c>
      <c r="BJ257" s="404" t="s">
        <v>5040</v>
      </c>
    </row>
    <row r="258" spans="61:62">
      <c r="BI258" s="332">
        <v>207</v>
      </c>
      <c r="BJ258" s="404" t="s">
        <v>5041</v>
      </c>
    </row>
    <row r="259" spans="61:62">
      <c r="BI259" s="332">
        <v>208</v>
      </c>
      <c r="BJ259" s="466" t="s">
        <v>5281</v>
      </c>
    </row>
    <row r="260" spans="61:62">
      <c r="BI260" s="332">
        <v>209</v>
      </c>
      <c r="BJ260" s="487" t="s">
        <v>3703</v>
      </c>
    </row>
    <row r="261" spans="61:62">
      <c r="BI261" s="332">
        <v>210</v>
      </c>
      <c r="BJ261" s="467" t="s">
        <v>3514</v>
      </c>
    </row>
    <row r="262" spans="61:62">
      <c r="BI262" s="332">
        <v>211</v>
      </c>
      <c r="BJ262" s="467" t="s">
        <v>3516</v>
      </c>
    </row>
    <row r="263" spans="61:62">
      <c r="BI263" s="332">
        <v>212</v>
      </c>
      <c r="BJ263" s="472" t="s">
        <v>6408</v>
      </c>
    </row>
    <row r="264" spans="61:62">
      <c r="BI264" s="332">
        <v>213</v>
      </c>
      <c r="BJ264" s="472" t="s">
        <v>6546</v>
      </c>
    </row>
    <row r="265" spans="61:62">
      <c r="BI265" s="332">
        <v>214</v>
      </c>
      <c r="BJ265" s="476" t="s">
        <v>6380</v>
      </c>
    </row>
    <row r="266" spans="61:62">
      <c r="BI266" s="332">
        <v>215</v>
      </c>
      <c r="BJ266" s="476" t="s">
        <v>6394</v>
      </c>
    </row>
    <row r="267" spans="61:62">
      <c r="BI267" s="332">
        <v>216</v>
      </c>
      <c r="BJ267" s="476" t="s">
        <v>6397</v>
      </c>
    </row>
    <row r="268" spans="61:62">
      <c r="BI268" s="332">
        <v>217</v>
      </c>
      <c r="BJ268" s="476" t="s">
        <v>6398</v>
      </c>
    </row>
    <row r="269" spans="61:62">
      <c r="BI269" s="332">
        <v>218</v>
      </c>
      <c r="BJ269" s="476" t="s">
        <v>6382</v>
      </c>
    </row>
    <row r="270" spans="61:62">
      <c r="BI270" s="332">
        <v>219</v>
      </c>
      <c r="BJ270" s="474" t="s">
        <v>6695</v>
      </c>
    </row>
    <row r="271" spans="61:62">
      <c r="BI271" s="332">
        <v>220</v>
      </c>
      <c r="BJ271" s="488" t="s">
        <v>5282</v>
      </c>
    </row>
    <row r="272" spans="61:62">
      <c r="BI272" s="332">
        <v>221</v>
      </c>
      <c r="BJ272" s="476" t="s">
        <v>6456</v>
      </c>
    </row>
    <row r="273" spans="61:62">
      <c r="BI273" s="332">
        <v>222</v>
      </c>
      <c r="BJ273" s="476" t="s">
        <v>6458</v>
      </c>
    </row>
    <row r="274" spans="61:62">
      <c r="BI274" s="332">
        <v>223</v>
      </c>
      <c r="BJ274" s="500" t="s">
        <v>6723</v>
      </c>
    </row>
    <row r="275" spans="61:62">
      <c r="BI275" s="332">
        <v>224</v>
      </c>
      <c r="BJ275" s="489" t="s">
        <v>1176</v>
      </c>
    </row>
    <row r="276" spans="61:62">
      <c r="BI276" s="332">
        <v>225</v>
      </c>
      <c r="BJ276" s="474" t="s">
        <v>6688</v>
      </c>
    </row>
    <row r="277" spans="61:62">
      <c r="BI277" s="332">
        <v>226</v>
      </c>
      <c r="BJ277" s="490" t="s">
        <v>5042</v>
      </c>
    </row>
    <row r="278" spans="61:62">
      <c r="BI278" s="332">
        <v>227</v>
      </c>
      <c r="BJ278" s="404" t="s">
        <v>6634</v>
      </c>
    </row>
    <row r="279" spans="61:62">
      <c r="BI279" s="332">
        <v>228</v>
      </c>
      <c r="BJ279" s="474" t="s">
        <v>6635</v>
      </c>
    </row>
    <row r="280" spans="61:62">
      <c r="BI280" s="332">
        <v>229</v>
      </c>
      <c r="BJ280" s="467" t="s">
        <v>6055</v>
      </c>
    </row>
    <row r="281" spans="61:62">
      <c r="BI281" s="332">
        <v>230</v>
      </c>
      <c r="BJ281" s="491" t="s">
        <v>3401</v>
      </c>
    </row>
    <row r="282" spans="61:62">
      <c r="BI282" s="332">
        <v>231</v>
      </c>
      <c r="BJ282" s="404" t="s">
        <v>6485</v>
      </c>
    </row>
    <row r="283" spans="61:62">
      <c r="BI283" s="332">
        <v>232</v>
      </c>
      <c r="BJ283" s="492" t="s">
        <v>4744</v>
      </c>
    </row>
    <row r="284" spans="61:62">
      <c r="BI284" s="332">
        <v>233</v>
      </c>
      <c r="BJ284" s="493" t="s">
        <v>1252</v>
      </c>
    </row>
    <row r="285" spans="61:62">
      <c r="BI285" s="332">
        <v>234</v>
      </c>
      <c r="BJ285" s="479" t="s">
        <v>6512</v>
      </c>
    </row>
    <row r="286" spans="61:62">
      <c r="BI286" s="332">
        <v>235</v>
      </c>
      <c r="BJ286" s="466" t="s">
        <v>5043</v>
      </c>
    </row>
    <row r="287" spans="61:62">
      <c r="BI287" s="332">
        <v>236</v>
      </c>
      <c r="BJ287" s="467" t="s">
        <v>3518</v>
      </c>
    </row>
    <row r="288" spans="61:62">
      <c r="BI288" s="332">
        <v>237</v>
      </c>
      <c r="BJ288" s="467" t="s">
        <v>2117</v>
      </c>
    </row>
    <row r="289" spans="61:62">
      <c r="BI289" s="332">
        <v>238</v>
      </c>
      <c r="BJ289" s="404" t="s">
        <v>5348</v>
      </c>
    </row>
    <row r="290" spans="61:62">
      <c r="BI290" s="332">
        <v>239</v>
      </c>
      <c r="BJ290" s="404" t="s">
        <v>3406</v>
      </c>
    </row>
    <row r="291" spans="61:62">
      <c r="BI291" s="332">
        <v>240</v>
      </c>
      <c r="BJ291" s="404" t="s">
        <v>1286</v>
      </c>
    </row>
    <row r="292" spans="61:62">
      <c r="BI292" s="332">
        <v>241</v>
      </c>
      <c r="BJ292" s="478" t="s">
        <v>3386</v>
      </c>
    </row>
    <row r="293" spans="61:62">
      <c r="BI293" s="332">
        <v>242</v>
      </c>
      <c r="BJ293" s="474" t="s">
        <v>6639</v>
      </c>
    </row>
    <row r="294" spans="61:62">
      <c r="BI294" s="332">
        <v>243</v>
      </c>
      <c r="BJ294" s="478" t="s">
        <v>5270</v>
      </c>
    </row>
    <row r="295" spans="61:62">
      <c r="BI295" s="332">
        <v>244</v>
      </c>
      <c r="BJ295" s="404" t="s">
        <v>1663</v>
      </c>
    </row>
    <row r="296" spans="61:62">
      <c r="BI296" s="332">
        <v>245</v>
      </c>
      <c r="BJ296" s="475" t="s">
        <v>6333</v>
      </c>
    </row>
    <row r="297" spans="61:62">
      <c r="BI297" s="332">
        <v>246</v>
      </c>
      <c r="BJ297" s="479" t="s">
        <v>6314</v>
      </c>
    </row>
    <row r="298" spans="61:62">
      <c r="BI298" s="332">
        <v>247</v>
      </c>
      <c r="BJ298" s="479" t="s">
        <v>6324</v>
      </c>
    </row>
    <row r="299" spans="61:62">
      <c r="BI299" s="332">
        <v>248</v>
      </c>
      <c r="BJ299" s="478" t="s">
        <v>5377</v>
      </c>
    </row>
    <row r="300" spans="61:62">
      <c r="BI300" s="332">
        <v>249</v>
      </c>
      <c r="BJ300" s="474" t="s">
        <v>6684</v>
      </c>
    </row>
    <row r="301" spans="61:62">
      <c r="BI301" s="332">
        <v>250</v>
      </c>
      <c r="BJ301" s="474" t="s">
        <v>6996</v>
      </c>
    </row>
    <row r="302" spans="61:62">
      <c r="BI302" s="332">
        <v>251</v>
      </c>
      <c r="BJ302" s="475" t="s">
        <v>6336</v>
      </c>
    </row>
    <row r="527" spans="62:71">
      <c r="BJ527" t="s">
        <v>7092</v>
      </c>
      <c r="BS527" s="460" t="s">
        <v>7093</v>
      </c>
    </row>
  </sheetData>
  <sheetProtection algorithmName="SHA-512" hashValue="MPxp9s7wlCZuFNYtU5mVJIyjYc5RaF9FZztKSHOhpLAC4FzoSJUW6KQnuH0PhtABZYTTWkczwAtedOVk+FxLuw==" saltValue="smI4cLnX8Q4beVnHI/T0cg==" spinCount="100000" sheet="1" objects="1" scenarios="1"/>
  <autoFilter ref="BQ50:BQ191" xr:uid="{00000000-0009-0000-0000-000001000000}">
    <sortState xmlns:xlrd2="http://schemas.microsoft.com/office/spreadsheetml/2017/richdata2" ref="BQ51:BQ191">
      <sortCondition ref="BQ50:BQ191"/>
    </sortState>
  </autoFilter>
  <mergeCells count="13">
    <mergeCell ref="C38:J38"/>
    <mergeCell ref="C21:J21"/>
    <mergeCell ref="C22:J22"/>
    <mergeCell ref="C24:J24"/>
    <mergeCell ref="C25:J25"/>
    <mergeCell ref="C27:J27"/>
    <mergeCell ref="C28:J28"/>
    <mergeCell ref="C16:J16"/>
    <mergeCell ref="C5:J5"/>
    <mergeCell ref="C6:J6"/>
    <mergeCell ref="C9:I9"/>
    <mergeCell ref="C13:I13"/>
    <mergeCell ref="C15:J15"/>
  </mergeCells>
  <hyperlinks>
    <hyperlink ref="C34" r:id="rId1" xr:uid="{00000000-0004-0000-0100-000000000000}"/>
    <hyperlink ref="C35" r:id="rId2" xr:uid="{00000000-0004-0000-0100-000001000000}"/>
  </hyperlinks>
  <pageMargins left="0.5" right="0.25" top="0.5" bottom="0.5" header="0.3" footer="0.3"/>
  <pageSetup scale="86" orientation="portrait" r:id="rId3"/>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outlinePr summaryBelow="0"/>
  </sheetPr>
  <dimension ref="A1:IX3526"/>
  <sheetViews>
    <sheetView showGridLines="0" zoomScale="80" zoomScaleNormal="80" workbookViewId="0">
      <pane ySplit="1" topLeftCell="A2" activePane="bottomLeft" state="frozen"/>
      <selection pane="bottomLeft"/>
    </sheetView>
  </sheetViews>
  <sheetFormatPr defaultColWidth="9.109375" defaultRowHeight="13.2" outlineLevelRow="4"/>
  <cols>
    <col min="1" max="2" width="6.6640625" style="48" customWidth="1"/>
    <col min="3" max="3" width="61.33203125" style="284" customWidth="1"/>
    <col min="4" max="4" width="20.88671875" style="177" customWidth="1"/>
    <col min="5" max="6" width="12.33203125" style="121" customWidth="1"/>
    <col min="7" max="7" width="48.88671875" style="115" customWidth="1"/>
    <col min="8" max="8" width="19.6640625" style="121" customWidth="1"/>
    <col min="9" max="9" width="27.109375" style="303" customWidth="1"/>
    <col min="10" max="10" width="45.44140625" style="284" customWidth="1"/>
    <col min="11" max="11" width="38.6640625" style="115" customWidth="1"/>
    <col min="12" max="12" width="15.6640625" style="302" customWidth="1"/>
    <col min="13" max="13" width="14.5546875" style="173" customWidth="1"/>
    <col min="14" max="14" width="32.109375" customWidth="1"/>
    <col min="15" max="15" width="29.109375" customWidth="1"/>
  </cols>
  <sheetData>
    <row r="1" spans="1:17" s="18" customFormat="1" ht="37.799999999999997" hidden="1" outlineLevel="1" collapsed="1" thickBot="1">
      <c r="A1" s="304" t="s">
        <v>5322</v>
      </c>
      <c r="B1" s="304" t="s">
        <v>7040</v>
      </c>
      <c r="C1" s="71" t="s">
        <v>1152</v>
      </c>
      <c r="D1" s="338" t="s">
        <v>6615</v>
      </c>
      <c r="E1" s="61" t="s">
        <v>5356</v>
      </c>
      <c r="F1" s="61" t="s">
        <v>2765</v>
      </c>
      <c r="G1" s="61" t="s">
        <v>2788</v>
      </c>
      <c r="H1" s="564" t="s">
        <v>5343</v>
      </c>
      <c r="I1" s="565"/>
      <c r="J1" s="60" t="s">
        <v>278</v>
      </c>
      <c r="K1" s="61" t="s">
        <v>5303</v>
      </c>
      <c r="L1" s="66" t="s">
        <v>3424</v>
      </c>
      <c r="M1" s="67" t="s">
        <v>5350</v>
      </c>
    </row>
    <row r="2" spans="1:17" hidden="1" outlineLevel="1">
      <c r="A2" s="286">
        <v>1</v>
      </c>
      <c r="B2" s="332">
        <f>IF(A2&gt;0,A2,B1)</f>
        <v>1</v>
      </c>
      <c r="C2" s="367" t="s">
        <v>2789</v>
      </c>
      <c r="D2" s="144" t="s">
        <v>2790</v>
      </c>
      <c r="E2" s="40" t="s">
        <v>2791</v>
      </c>
      <c r="F2" s="40" t="s">
        <v>4619</v>
      </c>
      <c r="G2" s="40" t="s">
        <v>1080</v>
      </c>
      <c r="H2" s="44"/>
      <c r="I2" s="44"/>
      <c r="J2" s="51" t="s">
        <v>3425</v>
      </c>
      <c r="K2" s="40"/>
      <c r="L2" s="80">
        <v>38362</v>
      </c>
      <c r="M2" s="80"/>
      <c r="N2" t="str">
        <f t="shared" ref="N2:N65" si="0">IF(D2="NA","",IF(COUNTIF($D$2:$D$4998,D2)&gt;1,"DUPLICATE",""))</f>
        <v/>
      </c>
    </row>
    <row r="3" spans="1:17" ht="52.8" hidden="1" outlineLevel="1">
      <c r="A3" s="286">
        <v>2</v>
      </c>
      <c r="B3" s="332">
        <f t="shared" ref="B3:B66" si="1">IF(A3&gt;0,A3,B2)</f>
        <v>2</v>
      </c>
      <c r="C3" s="368" t="s">
        <v>2884</v>
      </c>
      <c r="D3" s="345" t="s">
        <v>2887</v>
      </c>
      <c r="E3" s="63" t="s">
        <v>2791</v>
      </c>
      <c r="F3" s="63" t="s">
        <v>4676</v>
      </c>
      <c r="G3" s="40" t="s">
        <v>6500</v>
      </c>
      <c r="H3" s="44"/>
      <c r="I3" s="44"/>
      <c r="J3" s="51" t="s">
        <v>6042</v>
      </c>
      <c r="K3" s="43"/>
      <c r="L3" s="260">
        <v>40210</v>
      </c>
      <c r="M3" s="80">
        <v>42036</v>
      </c>
      <c r="N3" t="str">
        <f t="shared" si="0"/>
        <v/>
      </c>
    </row>
    <row r="4" spans="1:17" hidden="1" outlineLevel="1">
      <c r="A4" s="286">
        <v>3</v>
      </c>
      <c r="B4" s="332">
        <f t="shared" si="1"/>
        <v>3</v>
      </c>
      <c r="C4" s="38" t="s">
        <v>4900</v>
      </c>
      <c r="D4" s="345" t="s">
        <v>4901</v>
      </c>
      <c r="E4" s="63" t="s">
        <v>1938</v>
      </c>
      <c r="F4" s="63" t="s">
        <v>1939</v>
      </c>
      <c r="G4" s="40" t="s">
        <v>1080</v>
      </c>
      <c r="H4" s="44"/>
      <c r="I4" s="44"/>
      <c r="J4" s="51" t="s">
        <v>3815</v>
      </c>
      <c r="K4" s="40"/>
      <c r="L4" s="260">
        <v>39479</v>
      </c>
      <c r="M4" s="80"/>
      <c r="N4" t="str">
        <f t="shared" si="0"/>
        <v/>
      </c>
    </row>
    <row r="5" spans="1:17" ht="26.4" hidden="1" outlineLevel="1">
      <c r="A5" s="307">
        <v>4</v>
      </c>
      <c r="B5" s="332">
        <f t="shared" si="1"/>
        <v>4</v>
      </c>
      <c r="C5" s="368" t="s">
        <v>2792</v>
      </c>
      <c r="D5" s="345" t="s">
        <v>2793</v>
      </c>
      <c r="E5" s="63" t="s">
        <v>2791</v>
      </c>
      <c r="F5" s="63" t="s">
        <v>4676</v>
      </c>
      <c r="G5" s="40" t="s">
        <v>5358</v>
      </c>
      <c r="H5" s="44"/>
      <c r="I5" s="44"/>
      <c r="J5" s="51" t="s">
        <v>1153</v>
      </c>
      <c r="K5" s="40"/>
      <c r="L5" s="80">
        <v>38362</v>
      </c>
      <c r="M5" s="80">
        <v>42036</v>
      </c>
      <c r="N5" t="str">
        <f t="shared" si="0"/>
        <v/>
      </c>
    </row>
    <row r="6" spans="1:17" ht="26.4" hidden="1" outlineLevel="1">
      <c r="A6" s="307">
        <v>5</v>
      </c>
      <c r="B6" s="332">
        <f t="shared" si="1"/>
        <v>5</v>
      </c>
      <c r="C6" s="369" t="s">
        <v>2794</v>
      </c>
      <c r="D6" s="146" t="s">
        <v>2795</v>
      </c>
      <c r="E6" s="40" t="s">
        <v>2791</v>
      </c>
      <c r="F6" s="40" t="s">
        <v>4619</v>
      </c>
      <c r="G6" s="40" t="s">
        <v>1080</v>
      </c>
      <c r="H6" s="44"/>
      <c r="I6" s="44"/>
      <c r="J6" s="51" t="s">
        <v>1154</v>
      </c>
      <c r="K6" s="40"/>
      <c r="L6" s="80">
        <v>38362</v>
      </c>
      <c r="M6" s="80"/>
      <c r="N6" t="str">
        <f t="shared" si="0"/>
        <v/>
      </c>
    </row>
    <row r="7" spans="1:17" ht="26.4" hidden="1" outlineLevel="1">
      <c r="A7" s="286">
        <v>6</v>
      </c>
      <c r="B7" s="332">
        <f t="shared" si="1"/>
        <v>6</v>
      </c>
      <c r="C7" s="369" t="s">
        <v>7039</v>
      </c>
      <c r="D7" s="146" t="s">
        <v>7033</v>
      </c>
      <c r="E7" s="40" t="s">
        <v>1938</v>
      </c>
      <c r="F7" s="40" t="s">
        <v>1939</v>
      </c>
      <c r="G7" s="595" t="s">
        <v>6374</v>
      </c>
      <c r="H7" s="44"/>
      <c r="I7" s="44"/>
      <c r="J7" s="51" t="s">
        <v>7034</v>
      </c>
      <c r="K7" s="40"/>
      <c r="L7" s="80">
        <v>43497</v>
      </c>
      <c r="M7" s="80"/>
      <c r="N7" t="str">
        <f t="shared" si="0"/>
        <v/>
      </c>
    </row>
    <row r="8" spans="1:17" ht="39.6" hidden="1" outlineLevel="1">
      <c r="A8" s="286">
        <v>7</v>
      </c>
      <c r="B8" s="332">
        <f t="shared" si="1"/>
        <v>7</v>
      </c>
      <c r="C8" s="370" t="s">
        <v>6472</v>
      </c>
      <c r="D8" s="63" t="s">
        <v>6375</v>
      </c>
      <c r="E8" s="40" t="s">
        <v>1938</v>
      </c>
      <c r="F8" s="40" t="s">
        <v>1939</v>
      </c>
      <c r="G8" s="40" t="s">
        <v>6376</v>
      </c>
      <c r="H8" s="44"/>
      <c r="I8" s="44"/>
      <c r="J8" s="596"/>
      <c r="K8" s="40"/>
      <c r="L8" s="80">
        <v>42767</v>
      </c>
      <c r="M8" s="80"/>
      <c r="N8" t="str">
        <f t="shared" si="0"/>
        <v/>
      </c>
    </row>
    <row r="9" spans="1:17" ht="52.8" hidden="1" outlineLevel="1" collapsed="1">
      <c r="A9" s="307">
        <v>8</v>
      </c>
      <c r="B9" s="332">
        <f t="shared" si="1"/>
        <v>8</v>
      </c>
      <c r="C9" s="38" t="s">
        <v>3925</v>
      </c>
      <c r="D9" s="63"/>
      <c r="E9" s="40" t="s">
        <v>2791</v>
      </c>
      <c r="F9" s="40" t="s">
        <v>4619</v>
      </c>
      <c r="G9" s="40" t="s">
        <v>6514</v>
      </c>
      <c r="H9" s="44"/>
      <c r="I9" s="44"/>
      <c r="J9" s="52" t="s">
        <v>1979</v>
      </c>
      <c r="K9" s="40"/>
      <c r="L9" s="80">
        <v>38749</v>
      </c>
      <c r="M9" s="152"/>
      <c r="N9" t="str">
        <f t="shared" si="0"/>
        <v/>
      </c>
      <c r="P9" s="284"/>
      <c r="Q9" s="284"/>
    </row>
    <row r="10" spans="1:17" ht="26.4" hidden="1" outlineLevel="2">
      <c r="A10" s="289"/>
      <c r="B10" s="332">
        <f t="shared" si="1"/>
        <v>8</v>
      </c>
      <c r="C10" s="26" t="s">
        <v>5288</v>
      </c>
      <c r="D10" s="155" t="s">
        <v>1980</v>
      </c>
      <c r="E10" s="245" t="s">
        <v>2791</v>
      </c>
      <c r="F10" s="245" t="s">
        <v>4619</v>
      </c>
      <c r="G10" s="462"/>
      <c r="H10" s="44"/>
      <c r="I10" s="243"/>
      <c r="J10" s="247"/>
      <c r="K10" s="124"/>
      <c r="L10" s="215"/>
      <c r="M10" s="140"/>
      <c r="N10" t="str">
        <f t="shared" si="0"/>
        <v/>
      </c>
      <c r="P10" s="284"/>
      <c r="Q10" s="284"/>
    </row>
    <row r="11" spans="1:17" ht="26.4" hidden="1" outlineLevel="2">
      <c r="A11" s="285"/>
      <c r="B11" s="332">
        <f t="shared" si="1"/>
        <v>8</v>
      </c>
      <c r="C11" s="26" t="s">
        <v>5289</v>
      </c>
      <c r="D11" s="155" t="s">
        <v>1981</v>
      </c>
      <c r="E11" s="246" t="s">
        <v>2791</v>
      </c>
      <c r="F11" s="246" t="s">
        <v>4619</v>
      </c>
      <c r="G11" s="359"/>
      <c r="H11" s="44"/>
      <c r="I11" s="83"/>
      <c r="J11" s="39"/>
      <c r="K11" s="183"/>
      <c r="L11" s="201"/>
      <c r="M11" s="98"/>
      <c r="N11" t="str">
        <f t="shared" si="0"/>
        <v/>
      </c>
      <c r="P11" s="284"/>
      <c r="Q11" s="284"/>
    </row>
    <row r="12" spans="1:17" ht="26.4" hidden="1" outlineLevel="2">
      <c r="A12" s="285"/>
      <c r="B12" s="332">
        <f t="shared" si="1"/>
        <v>8</v>
      </c>
      <c r="C12" s="26" t="s">
        <v>5290</v>
      </c>
      <c r="D12" s="155" t="s">
        <v>1982</v>
      </c>
      <c r="E12" s="246" t="s">
        <v>2791</v>
      </c>
      <c r="F12" s="246" t="s">
        <v>4619</v>
      </c>
      <c r="G12" s="359"/>
      <c r="H12" s="44"/>
      <c r="I12" s="83"/>
      <c r="J12" s="39"/>
      <c r="K12" s="183"/>
      <c r="L12" s="201"/>
      <c r="M12" s="98"/>
      <c r="N12" t="str">
        <f t="shared" si="0"/>
        <v/>
      </c>
      <c r="P12" s="284"/>
      <c r="Q12" s="284"/>
    </row>
    <row r="13" spans="1:17" ht="26.4" hidden="1" outlineLevel="2">
      <c r="A13" s="285"/>
      <c r="B13" s="332">
        <f t="shared" si="1"/>
        <v>8</v>
      </c>
      <c r="C13" s="26" t="s">
        <v>5291</v>
      </c>
      <c r="D13" s="155" t="s">
        <v>1983</v>
      </c>
      <c r="E13" s="246" t="s">
        <v>2791</v>
      </c>
      <c r="F13" s="246" t="s">
        <v>4619</v>
      </c>
      <c r="G13" s="359"/>
      <c r="H13" s="44"/>
      <c r="I13" s="83"/>
      <c r="J13" s="39"/>
      <c r="K13" s="183"/>
      <c r="L13" s="201"/>
      <c r="M13" s="98"/>
      <c r="N13" t="str">
        <f t="shared" si="0"/>
        <v/>
      </c>
      <c r="P13" s="284"/>
      <c r="Q13" s="284"/>
    </row>
    <row r="14" spans="1:17" ht="26.4" hidden="1" outlineLevel="2">
      <c r="A14" s="285"/>
      <c r="B14" s="332">
        <f t="shared" si="1"/>
        <v>8</v>
      </c>
      <c r="C14" s="26" t="s">
        <v>5292</v>
      </c>
      <c r="D14" s="155" t="s">
        <v>1984</v>
      </c>
      <c r="E14" s="246" t="s">
        <v>2791</v>
      </c>
      <c r="F14" s="246" t="s">
        <v>4619</v>
      </c>
      <c r="G14" s="359"/>
      <c r="H14" s="44"/>
      <c r="I14" s="83"/>
      <c r="J14" s="39"/>
      <c r="K14" s="183"/>
      <c r="L14" s="201"/>
      <c r="M14" s="98"/>
      <c r="N14" t="str">
        <f t="shared" si="0"/>
        <v/>
      </c>
      <c r="P14" s="284"/>
      <c r="Q14" s="284"/>
    </row>
    <row r="15" spans="1:17" ht="26.4" hidden="1" outlineLevel="2">
      <c r="A15" s="285"/>
      <c r="B15" s="332">
        <f t="shared" si="1"/>
        <v>8</v>
      </c>
      <c r="C15" s="26" t="s">
        <v>5293</v>
      </c>
      <c r="D15" s="155" t="s">
        <v>1985</v>
      </c>
      <c r="E15" s="246" t="s">
        <v>2791</v>
      </c>
      <c r="F15" s="246" t="s">
        <v>4619</v>
      </c>
      <c r="G15" s="359"/>
      <c r="H15" s="44"/>
      <c r="I15" s="83"/>
      <c r="J15" s="39"/>
      <c r="K15" s="183"/>
      <c r="L15" s="201"/>
      <c r="M15" s="98"/>
      <c r="N15" t="str">
        <f t="shared" si="0"/>
        <v/>
      </c>
      <c r="P15" s="284"/>
      <c r="Q15" s="284"/>
    </row>
    <row r="16" spans="1:17" ht="26.4" hidden="1" outlineLevel="2">
      <c r="A16" s="285"/>
      <c r="B16" s="332">
        <f t="shared" si="1"/>
        <v>8</v>
      </c>
      <c r="C16" s="26" t="s">
        <v>5294</v>
      </c>
      <c r="D16" s="155" t="s">
        <v>1986</v>
      </c>
      <c r="E16" s="246" t="s">
        <v>2791</v>
      </c>
      <c r="F16" s="246" t="s">
        <v>4619</v>
      </c>
      <c r="G16" s="359"/>
      <c r="H16" s="44"/>
      <c r="I16" s="83"/>
      <c r="J16" s="39"/>
      <c r="K16" s="183"/>
      <c r="L16" s="201"/>
      <c r="M16" s="98"/>
      <c r="N16" t="str">
        <f t="shared" si="0"/>
        <v/>
      </c>
      <c r="P16" s="284"/>
      <c r="Q16" s="284"/>
    </row>
    <row r="17" spans="1:210" ht="26.4" hidden="1" outlineLevel="2">
      <c r="A17" s="285"/>
      <c r="B17" s="332">
        <f t="shared" si="1"/>
        <v>8</v>
      </c>
      <c r="C17" s="26" t="s">
        <v>5295</v>
      </c>
      <c r="D17" s="155" t="s">
        <v>1987</v>
      </c>
      <c r="E17" s="246" t="s">
        <v>2791</v>
      </c>
      <c r="F17" s="246" t="s">
        <v>4619</v>
      </c>
      <c r="G17" s="359"/>
      <c r="H17" s="44"/>
      <c r="I17" s="83"/>
      <c r="J17" s="39"/>
      <c r="K17" s="183"/>
      <c r="L17" s="201"/>
      <c r="M17" s="98"/>
      <c r="N17" t="str">
        <f t="shared" si="0"/>
        <v/>
      </c>
      <c r="P17" s="284"/>
      <c r="Q17" s="284"/>
    </row>
    <row r="18" spans="1:210" ht="26.4" hidden="1" outlineLevel="2">
      <c r="A18" s="285"/>
      <c r="B18" s="332">
        <f t="shared" si="1"/>
        <v>8</v>
      </c>
      <c r="C18" s="26" t="s">
        <v>5296</v>
      </c>
      <c r="D18" s="155" t="s">
        <v>1988</v>
      </c>
      <c r="E18" s="246" t="s">
        <v>2791</v>
      </c>
      <c r="F18" s="246" t="s">
        <v>4619</v>
      </c>
      <c r="G18" s="359"/>
      <c r="H18" s="44"/>
      <c r="I18" s="83"/>
      <c r="J18" s="39"/>
      <c r="K18" s="183"/>
      <c r="L18" s="201"/>
      <c r="M18" s="98"/>
      <c r="N18" t="str">
        <f t="shared" si="0"/>
        <v/>
      </c>
      <c r="P18" s="284"/>
      <c r="Q18" s="284"/>
    </row>
    <row r="19" spans="1:210" hidden="1" outlineLevel="2">
      <c r="A19" s="285"/>
      <c r="B19" s="332">
        <f t="shared" si="1"/>
        <v>8</v>
      </c>
      <c r="C19" s="26" t="s">
        <v>5297</v>
      </c>
      <c r="D19" s="155" t="s">
        <v>4587</v>
      </c>
      <c r="E19" s="246" t="s">
        <v>2791</v>
      </c>
      <c r="F19" s="246" t="s">
        <v>4619</v>
      </c>
      <c r="G19" s="359"/>
      <c r="H19" s="44"/>
      <c r="I19" s="83"/>
      <c r="J19" s="39"/>
      <c r="K19" s="183"/>
      <c r="L19" s="201"/>
      <c r="M19" s="98"/>
      <c r="N19" t="str">
        <f t="shared" si="0"/>
        <v/>
      </c>
      <c r="P19" s="284"/>
      <c r="Q19" s="284"/>
    </row>
    <row r="20" spans="1:210" hidden="1" outlineLevel="2">
      <c r="A20" s="285"/>
      <c r="B20" s="332">
        <f t="shared" si="1"/>
        <v>8</v>
      </c>
      <c r="C20" s="26" t="s">
        <v>5298</v>
      </c>
      <c r="D20" s="155" t="s">
        <v>4588</v>
      </c>
      <c r="E20" s="246" t="s">
        <v>2791</v>
      </c>
      <c r="F20" s="246" t="s">
        <v>4619</v>
      </c>
      <c r="G20" s="359"/>
      <c r="H20" s="44"/>
      <c r="I20" s="83"/>
      <c r="J20" s="39"/>
      <c r="K20" s="183"/>
      <c r="L20" s="201"/>
      <c r="M20" s="98"/>
      <c r="N20" t="str">
        <f t="shared" si="0"/>
        <v/>
      </c>
      <c r="P20" s="284"/>
      <c r="Q20" s="284"/>
    </row>
    <row r="21" spans="1:210" hidden="1" outlineLevel="2">
      <c r="A21" s="286"/>
      <c r="B21" s="332">
        <f t="shared" si="1"/>
        <v>8</v>
      </c>
      <c r="C21" s="371" t="s">
        <v>5299</v>
      </c>
      <c r="D21" s="211" t="s">
        <v>4589</v>
      </c>
      <c r="E21" s="217" t="s">
        <v>2791</v>
      </c>
      <c r="F21" s="217" t="s">
        <v>4619</v>
      </c>
      <c r="G21" s="79"/>
      <c r="H21" s="44"/>
      <c r="I21" s="244"/>
      <c r="J21" s="90"/>
      <c r="K21" s="216"/>
      <c r="L21" s="202"/>
      <c r="M21" s="203"/>
      <c r="N21" t="str">
        <f t="shared" si="0"/>
        <v/>
      </c>
      <c r="P21" s="284"/>
      <c r="Q21" s="284"/>
    </row>
    <row r="22" spans="1:210" ht="39.6" hidden="1" outlineLevel="1" collapsed="1">
      <c r="A22" s="307">
        <v>9</v>
      </c>
      <c r="B22" s="332">
        <f t="shared" si="1"/>
        <v>9</v>
      </c>
      <c r="C22" s="372" t="s">
        <v>3926</v>
      </c>
      <c r="D22" s="346"/>
      <c r="E22" s="217" t="s">
        <v>1156</v>
      </c>
      <c r="F22" s="90" t="s">
        <v>4676</v>
      </c>
      <c r="G22" s="217" t="s">
        <v>6501</v>
      </c>
      <c r="H22" s="44"/>
      <c r="I22" s="244"/>
      <c r="J22" s="90" t="s">
        <v>1735</v>
      </c>
      <c r="K22" s="64" t="s">
        <v>2735</v>
      </c>
      <c r="L22" s="86">
        <v>38362</v>
      </c>
      <c r="M22" s="260">
        <v>39476</v>
      </c>
      <c r="N22" t="str">
        <f t="shared" si="0"/>
        <v/>
      </c>
      <c r="O22" s="284"/>
      <c r="P22" s="284"/>
    </row>
    <row r="23" spans="1:210" hidden="1" outlineLevel="2">
      <c r="A23" s="285"/>
      <c r="B23" s="332">
        <f t="shared" si="1"/>
        <v>9</v>
      </c>
      <c r="C23" s="26" t="s">
        <v>3900</v>
      </c>
      <c r="D23" s="137" t="s">
        <v>2799</v>
      </c>
      <c r="E23" s="39" t="s">
        <v>1156</v>
      </c>
      <c r="F23" s="246" t="s">
        <v>4676</v>
      </c>
      <c r="G23" s="246" t="s">
        <v>6264</v>
      </c>
      <c r="H23" s="44"/>
      <c r="I23" s="83"/>
      <c r="J23" s="39"/>
      <c r="K23" s="87"/>
      <c r="L23" s="88">
        <v>38362</v>
      </c>
      <c r="M23" s="82"/>
      <c r="N23" t="str">
        <f t="shared" si="0"/>
        <v/>
      </c>
      <c r="O23" s="284"/>
      <c r="P23" s="284"/>
    </row>
    <row r="24" spans="1:210" s="23" customFormat="1" hidden="1" outlineLevel="2">
      <c r="A24" s="286"/>
      <c r="B24" s="332">
        <f t="shared" si="1"/>
        <v>9</v>
      </c>
      <c r="C24" s="371" t="s">
        <v>4435</v>
      </c>
      <c r="D24" s="253" t="s">
        <v>4434</v>
      </c>
      <c r="E24" s="90" t="s">
        <v>1156</v>
      </c>
      <c r="F24" s="217" t="s">
        <v>4676</v>
      </c>
      <c r="G24" s="217"/>
      <c r="H24" s="44"/>
      <c r="I24" s="244"/>
      <c r="J24" s="90"/>
      <c r="K24" s="89"/>
      <c r="L24" s="88">
        <v>38362</v>
      </c>
      <c r="M24" s="260"/>
      <c r="N24" t="str">
        <f t="shared" si="0"/>
        <v/>
      </c>
      <c r="O24" s="284"/>
      <c r="P24" s="28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row>
    <row r="25" spans="1:210" ht="39.6" hidden="1" outlineLevel="1">
      <c r="A25" s="286">
        <v>10</v>
      </c>
      <c r="B25" s="332">
        <f t="shared" si="1"/>
        <v>10</v>
      </c>
      <c r="C25" s="367" t="s">
        <v>6558</v>
      </c>
      <c r="D25" s="90" t="s">
        <v>6559</v>
      </c>
      <c r="E25" s="90" t="s">
        <v>1938</v>
      </c>
      <c r="F25" s="217" t="s">
        <v>1939</v>
      </c>
      <c r="G25" s="217" t="s">
        <v>6560</v>
      </c>
      <c r="H25" s="44"/>
      <c r="I25" s="244"/>
      <c r="J25" s="90" t="s">
        <v>6561</v>
      </c>
      <c r="K25" s="89"/>
      <c r="L25" s="80">
        <v>43132</v>
      </c>
      <c r="M25" s="260"/>
      <c r="N25" t="str">
        <f t="shared" si="0"/>
        <v/>
      </c>
      <c r="O25" s="284"/>
      <c r="P25" s="284"/>
    </row>
    <row r="26" spans="1:210" ht="66" hidden="1" outlineLevel="1">
      <c r="A26" s="286">
        <v>11</v>
      </c>
      <c r="B26" s="332">
        <f t="shared" si="1"/>
        <v>11</v>
      </c>
      <c r="C26" s="367" t="s">
        <v>5271</v>
      </c>
      <c r="D26" s="211" t="s">
        <v>119</v>
      </c>
      <c r="E26" s="211" t="s">
        <v>2791</v>
      </c>
      <c r="F26" s="211" t="s">
        <v>4675</v>
      </c>
      <c r="G26" s="79" t="s">
        <v>6515</v>
      </c>
      <c r="H26" s="44"/>
      <c r="I26" s="244"/>
      <c r="J26" s="90" t="s">
        <v>370</v>
      </c>
      <c r="K26" s="217"/>
      <c r="L26" s="80">
        <v>38362</v>
      </c>
      <c r="M26" s="260">
        <v>41671</v>
      </c>
      <c r="N26" t="str">
        <f t="shared" si="0"/>
        <v>DUPLICATE</v>
      </c>
    </row>
    <row r="27" spans="1:210" hidden="1" outlineLevel="1" collapsed="1">
      <c r="A27" s="289">
        <v>12</v>
      </c>
      <c r="B27" s="332">
        <f t="shared" si="1"/>
        <v>12</v>
      </c>
      <c r="C27" s="373" t="s">
        <v>3927</v>
      </c>
      <c r="D27" s="217"/>
      <c r="E27" s="40" t="s">
        <v>2791</v>
      </c>
      <c r="F27" s="40" t="s">
        <v>4619</v>
      </c>
      <c r="G27" s="40" t="s">
        <v>1080</v>
      </c>
      <c r="H27" s="44"/>
      <c r="I27" s="44"/>
      <c r="J27" s="52" t="s">
        <v>2796</v>
      </c>
      <c r="K27" s="65"/>
      <c r="L27" s="80">
        <v>38362</v>
      </c>
      <c r="M27" s="80">
        <v>40210</v>
      </c>
      <c r="N27" t="str">
        <f t="shared" si="0"/>
        <v/>
      </c>
    </row>
    <row r="28" spans="1:210" hidden="1" outlineLevel="2">
      <c r="A28" s="289"/>
      <c r="B28" s="332">
        <f t="shared" si="1"/>
        <v>12</v>
      </c>
      <c r="C28" s="21" t="s">
        <v>4557</v>
      </c>
      <c r="D28" s="245" t="s">
        <v>4149</v>
      </c>
      <c r="E28" s="245" t="s">
        <v>2791</v>
      </c>
      <c r="F28" s="245" t="s">
        <v>4619</v>
      </c>
      <c r="G28" s="245"/>
      <c r="H28" s="44"/>
      <c r="I28" s="243"/>
      <c r="J28" s="247"/>
      <c r="K28" s="91"/>
      <c r="L28" s="242">
        <v>38362</v>
      </c>
      <c r="M28" s="242"/>
      <c r="N28" t="str">
        <f t="shared" si="0"/>
        <v/>
      </c>
    </row>
    <row r="29" spans="1:210" hidden="1" outlineLevel="2">
      <c r="A29" s="285"/>
      <c r="B29" s="332">
        <f t="shared" si="1"/>
        <v>12</v>
      </c>
      <c r="C29" s="22" t="s">
        <v>4558</v>
      </c>
      <c r="D29" s="246" t="s">
        <v>4150</v>
      </c>
      <c r="E29" s="246" t="s">
        <v>2791</v>
      </c>
      <c r="F29" s="246" t="s">
        <v>4619</v>
      </c>
      <c r="G29" s="246"/>
      <c r="H29" s="44"/>
      <c r="I29" s="83"/>
      <c r="J29" s="39"/>
      <c r="K29" s="84"/>
      <c r="L29" s="82">
        <v>38362</v>
      </c>
      <c r="M29" s="82"/>
      <c r="N29" t="str">
        <f t="shared" si="0"/>
        <v/>
      </c>
    </row>
    <row r="30" spans="1:210" hidden="1" outlineLevel="2">
      <c r="A30" s="285"/>
      <c r="B30" s="332">
        <f t="shared" si="1"/>
        <v>12</v>
      </c>
      <c r="C30" s="22" t="s">
        <v>4560</v>
      </c>
      <c r="D30" s="246" t="s">
        <v>4152</v>
      </c>
      <c r="E30" s="246" t="s">
        <v>2791</v>
      </c>
      <c r="F30" s="246" t="s">
        <v>4619</v>
      </c>
      <c r="G30" s="246"/>
      <c r="H30" s="44"/>
      <c r="I30" s="83"/>
      <c r="J30" s="39"/>
      <c r="K30" s="84"/>
      <c r="L30" s="82">
        <v>38362</v>
      </c>
      <c r="M30" s="82"/>
      <c r="N30" t="str">
        <f t="shared" si="0"/>
        <v/>
      </c>
    </row>
    <row r="31" spans="1:210" hidden="1" outlineLevel="2">
      <c r="A31" s="285"/>
      <c r="B31" s="332">
        <f t="shared" si="1"/>
        <v>12</v>
      </c>
      <c r="C31" s="22" t="s">
        <v>4559</v>
      </c>
      <c r="D31" s="246" t="s">
        <v>4151</v>
      </c>
      <c r="E31" s="246" t="s">
        <v>2791</v>
      </c>
      <c r="F31" s="246" t="s">
        <v>4619</v>
      </c>
      <c r="G31" s="246"/>
      <c r="H31" s="44"/>
      <c r="I31" s="83"/>
      <c r="J31" s="39"/>
      <c r="K31" s="84"/>
      <c r="L31" s="82">
        <v>38362</v>
      </c>
      <c r="M31" s="82"/>
      <c r="N31" t="str">
        <f t="shared" si="0"/>
        <v/>
      </c>
    </row>
    <row r="32" spans="1:210" hidden="1" outlineLevel="2">
      <c r="A32" s="285"/>
      <c r="B32" s="332">
        <f t="shared" si="1"/>
        <v>12</v>
      </c>
      <c r="C32" s="19" t="s">
        <v>5307</v>
      </c>
      <c r="D32" s="246"/>
      <c r="E32" s="246" t="s">
        <v>2791</v>
      </c>
      <c r="F32" s="246" t="s">
        <v>4619</v>
      </c>
      <c r="G32" s="246"/>
      <c r="H32" s="44"/>
      <c r="I32" s="83"/>
      <c r="J32" s="39"/>
      <c r="K32" s="84"/>
      <c r="L32" s="82"/>
      <c r="M32" s="82"/>
      <c r="N32" t="str">
        <f t="shared" si="0"/>
        <v/>
      </c>
    </row>
    <row r="33" spans="1:139" hidden="1" outlineLevel="2">
      <c r="A33" s="285"/>
      <c r="B33" s="332">
        <f t="shared" si="1"/>
        <v>12</v>
      </c>
      <c r="C33" s="19" t="s">
        <v>2886</v>
      </c>
      <c r="D33" s="246" t="s">
        <v>2455</v>
      </c>
      <c r="E33" s="246" t="s">
        <v>2791</v>
      </c>
      <c r="F33" s="87" t="s">
        <v>4619</v>
      </c>
      <c r="G33" s="246"/>
      <c r="H33" s="44"/>
      <c r="I33" s="92"/>
      <c r="J33" s="39"/>
      <c r="K33" s="93">
        <v>1E-3</v>
      </c>
      <c r="L33" s="82">
        <v>40210</v>
      </c>
      <c r="M33" s="82"/>
      <c r="N33" t="str">
        <f t="shared" si="0"/>
        <v>DUPLICATE</v>
      </c>
    </row>
    <row r="34" spans="1:139" hidden="1" outlineLevel="2">
      <c r="A34" s="286"/>
      <c r="B34" s="332">
        <f t="shared" si="1"/>
        <v>12</v>
      </c>
      <c r="C34" s="19" t="s">
        <v>2453</v>
      </c>
      <c r="D34" s="246"/>
      <c r="E34" s="246" t="s">
        <v>2791</v>
      </c>
      <c r="F34" s="246" t="s">
        <v>4619</v>
      </c>
      <c r="G34" s="246"/>
      <c r="H34" s="44"/>
      <c r="I34" s="83"/>
      <c r="J34" s="39"/>
      <c r="K34" s="84"/>
      <c r="L34" s="260"/>
      <c r="M34" s="82"/>
      <c r="N34" t="str">
        <f t="shared" si="0"/>
        <v/>
      </c>
    </row>
    <row r="35" spans="1:139" ht="26.4" hidden="1" outlineLevel="1">
      <c r="A35" s="307">
        <v>13</v>
      </c>
      <c r="B35" s="332">
        <f t="shared" si="1"/>
        <v>13</v>
      </c>
      <c r="C35" s="38" t="s">
        <v>5351</v>
      </c>
      <c r="D35" s="63" t="s">
        <v>4424</v>
      </c>
      <c r="E35" s="63" t="s">
        <v>1938</v>
      </c>
      <c r="F35" s="63" t="s">
        <v>1939</v>
      </c>
      <c r="G35" s="40" t="s">
        <v>1080</v>
      </c>
      <c r="H35" s="44"/>
      <c r="I35" s="44"/>
      <c r="J35" s="52" t="s">
        <v>5000</v>
      </c>
      <c r="K35" s="65" t="s">
        <v>3728</v>
      </c>
      <c r="L35" s="260">
        <v>39845</v>
      </c>
      <c r="M35" s="80">
        <v>39889</v>
      </c>
      <c r="N35" t="str">
        <f t="shared" si="0"/>
        <v/>
      </c>
    </row>
    <row r="36" spans="1:139" ht="26.4" hidden="1" outlineLevel="1">
      <c r="A36" s="307">
        <v>14</v>
      </c>
      <c r="B36" s="332">
        <f t="shared" si="1"/>
        <v>14</v>
      </c>
      <c r="C36" s="368" t="s">
        <v>1139</v>
      </c>
      <c r="D36" s="144" t="s">
        <v>1140</v>
      </c>
      <c r="E36" s="40" t="s">
        <v>2791</v>
      </c>
      <c r="F36" s="40" t="s">
        <v>4619</v>
      </c>
      <c r="G36" s="40" t="s">
        <v>1080</v>
      </c>
      <c r="H36" s="44"/>
      <c r="I36" s="44"/>
      <c r="J36" s="52" t="s">
        <v>4781</v>
      </c>
      <c r="K36" s="40"/>
      <c r="L36" s="80">
        <v>38362</v>
      </c>
      <c r="M36" s="80"/>
      <c r="N36" t="str">
        <f t="shared" si="0"/>
        <v/>
      </c>
    </row>
    <row r="37" spans="1:139" s="23" customFormat="1" ht="26.4" hidden="1" outlineLevel="1" collapsed="1">
      <c r="A37" s="286">
        <v>15</v>
      </c>
      <c r="B37" s="332">
        <f t="shared" si="1"/>
        <v>15</v>
      </c>
      <c r="C37" s="38" t="s">
        <v>1251</v>
      </c>
      <c r="D37" s="347"/>
      <c r="E37" s="40" t="s">
        <v>2791</v>
      </c>
      <c r="F37" s="52" t="s">
        <v>1935</v>
      </c>
      <c r="G37" s="40" t="s">
        <v>5373</v>
      </c>
      <c r="H37" s="44"/>
      <c r="I37" s="44"/>
      <c r="J37" s="52" t="s">
        <v>1735</v>
      </c>
      <c r="K37" s="94"/>
      <c r="L37" s="95"/>
      <c r="M37" s="80">
        <v>42036</v>
      </c>
      <c r="N37" t="str">
        <f t="shared" si="0"/>
        <v/>
      </c>
      <c r="O37" s="284"/>
      <c r="P37" s="284"/>
      <c r="Q37" s="284"/>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row>
    <row r="38" spans="1:139" ht="26.4" hidden="1" outlineLevel="2">
      <c r="A38" s="285"/>
      <c r="B38" s="332">
        <f t="shared" si="1"/>
        <v>15</v>
      </c>
      <c r="C38" s="26" t="s">
        <v>1175</v>
      </c>
      <c r="D38" s="137" t="s">
        <v>3901</v>
      </c>
      <c r="E38" s="39" t="s">
        <v>2791</v>
      </c>
      <c r="F38" s="42" t="s">
        <v>4619</v>
      </c>
      <c r="G38" s="246" t="s">
        <v>1911</v>
      </c>
      <c r="H38" s="44"/>
      <c r="I38" s="243"/>
      <c r="J38" s="247"/>
      <c r="K38" s="245"/>
      <c r="L38" s="242"/>
      <c r="M38" s="96">
        <v>38749</v>
      </c>
      <c r="N38" t="str">
        <f t="shared" si="0"/>
        <v/>
      </c>
      <c r="O38" s="284"/>
      <c r="P38" s="284"/>
      <c r="Q38" s="284"/>
    </row>
    <row r="39" spans="1:139" ht="26.4" hidden="1" outlineLevel="2">
      <c r="A39" s="16"/>
      <c r="B39" s="332">
        <f t="shared" si="1"/>
        <v>15</v>
      </c>
      <c r="C39" s="26" t="s">
        <v>2676</v>
      </c>
      <c r="D39" s="137" t="s">
        <v>2677</v>
      </c>
      <c r="E39" s="39" t="s">
        <v>2791</v>
      </c>
      <c r="F39" s="246" t="s">
        <v>4619</v>
      </c>
      <c r="G39" s="246" t="s">
        <v>1912</v>
      </c>
      <c r="H39" s="44"/>
      <c r="I39" s="83"/>
      <c r="J39" s="47"/>
      <c r="K39" s="97"/>
      <c r="L39" s="201"/>
      <c r="M39" s="98"/>
      <c r="N39" t="str">
        <f t="shared" si="0"/>
        <v/>
      </c>
    </row>
    <row r="40" spans="1:139" ht="26.4" hidden="1" outlineLevel="2">
      <c r="A40" s="16"/>
      <c r="B40" s="332">
        <f t="shared" si="1"/>
        <v>15</v>
      </c>
      <c r="C40" s="26" t="s">
        <v>3159</v>
      </c>
      <c r="D40" s="137" t="s">
        <v>3160</v>
      </c>
      <c r="E40" s="39" t="s">
        <v>2791</v>
      </c>
      <c r="F40" s="246" t="s">
        <v>4619</v>
      </c>
      <c r="G40" s="246" t="s">
        <v>1912</v>
      </c>
      <c r="H40" s="44"/>
      <c r="I40" s="83"/>
      <c r="J40" s="47"/>
      <c r="K40" s="97"/>
      <c r="L40" s="201"/>
      <c r="M40" s="98"/>
      <c r="N40" t="str">
        <f t="shared" si="0"/>
        <v/>
      </c>
    </row>
    <row r="41" spans="1:139" ht="26.4" hidden="1" outlineLevel="2">
      <c r="A41" s="16"/>
      <c r="B41" s="332">
        <f t="shared" si="1"/>
        <v>15</v>
      </c>
      <c r="C41" s="26" t="s">
        <v>3161</v>
      </c>
      <c r="D41" s="137" t="s">
        <v>3162</v>
      </c>
      <c r="E41" s="39" t="s">
        <v>2791</v>
      </c>
      <c r="F41" s="246" t="s">
        <v>4619</v>
      </c>
      <c r="G41" s="246" t="s">
        <v>1912</v>
      </c>
      <c r="H41" s="44"/>
      <c r="I41" s="83"/>
      <c r="J41" s="47"/>
      <c r="K41" s="97"/>
      <c r="L41" s="201"/>
      <c r="M41" s="98"/>
      <c r="N41" t="str">
        <f t="shared" si="0"/>
        <v/>
      </c>
    </row>
    <row r="42" spans="1:139" ht="26.4" hidden="1" outlineLevel="2">
      <c r="A42" s="16"/>
      <c r="B42" s="332">
        <f t="shared" si="1"/>
        <v>15</v>
      </c>
      <c r="C42" s="26" t="s">
        <v>3163</v>
      </c>
      <c r="D42" s="137" t="s">
        <v>870</v>
      </c>
      <c r="E42" s="39" t="s">
        <v>2791</v>
      </c>
      <c r="F42" s="246" t="s">
        <v>4619</v>
      </c>
      <c r="G42" s="246" t="s">
        <v>1912</v>
      </c>
      <c r="H42" s="44"/>
      <c r="I42" s="83"/>
      <c r="J42" s="47"/>
      <c r="K42" s="97"/>
      <c r="L42" s="201"/>
      <c r="M42" s="98"/>
      <c r="N42" t="str">
        <f t="shared" si="0"/>
        <v/>
      </c>
    </row>
    <row r="43" spans="1:139" ht="26.4" hidden="1" outlineLevel="2">
      <c r="A43" s="16"/>
      <c r="B43" s="332">
        <f t="shared" si="1"/>
        <v>15</v>
      </c>
      <c r="C43" s="26" t="s">
        <v>3164</v>
      </c>
      <c r="D43" s="137" t="s">
        <v>871</v>
      </c>
      <c r="E43" s="39" t="s">
        <v>2791</v>
      </c>
      <c r="F43" s="246" t="s">
        <v>4619</v>
      </c>
      <c r="G43" s="246" t="s">
        <v>1911</v>
      </c>
      <c r="H43" s="44"/>
      <c r="I43" s="83"/>
      <c r="J43" s="47"/>
      <c r="K43" s="97"/>
      <c r="L43" s="201"/>
      <c r="M43" s="98"/>
      <c r="N43" t="str">
        <f t="shared" si="0"/>
        <v/>
      </c>
    </row>
    <row r="44" spans="1:139" ht="52.8" hidden="1" outlineLevel="2">
      <c r="A44" s="16"/>
      <c r="B44" s="332">
        <f t="shared" si="1"/>
        <v>15</v>
      </c>
      <c r="C44" s="26" t="s">
        <v>3166</v>
      </c>
      <c r="D44" s="137" t="s">
        <v>3165</v>
      </c>
      <c r="E44" s="39" t="s">
        <v>2791</v>
      </c>
      <c r="F44" s="246" t="s">
        <v>4619</v>
      </c>
      <c r="G44" s="246" t="s">
        <v>1913</v>
      </c>
      <c r="H44" s="44"/>
      <c r="I44" s="83"/>
      <c r="J44" s="47"/>
      <c r="K44" s="97"/>
      <c r="L44" s="201"/>
      <c r="M44" s="98"/>
      <c r="N44" t="str">
        <f t="shared" si="0"/>
        <v/>
      </c>
    </row>
    <row r="45" spans="1:139" ht="52.8" hidden="1" outlineLevel="2">
      <c r="A45" s="16"/>
      <c r="B45" s="332">
        <f t="shared" si="1"/>
        <v>15</v>
      </c>
      <c r="C45" s="26" t="s">
        <v>5287</v>
      </c>
      <c r="D45" s="137" t="s">
        <v>577</v>
      </c>
      <c r="E45" s="39" t="s">
        <v>2791</v>
      </c>
      <c r="F45" s="246" t="s">
        <v>4619</v>
      </c>
      <c r="G45" s="246" t="s">
        <v>1914</v>
      </c>
      <c r="H45" s="44"/>
      <c r="I45" s="83"/>
      <c r="J45" s="47"/>
      <c r="K45" s="97"/>
      <c r="L45" s="201"/>
      <c r="M45" s="98"/>
      <c r="N45" t="str">
        <f t="shared" si="0"/>
        <v/>
      </c>
    </row>
    <row r="46" spans="1:139" ht="39.6" hidden="1" outlineLevel="2">
      <c r="A46" s="16"/>
      <c r="B46" s="332">
        <f t="shared" si="1"/>
        <v>15</v>
      </c>
      <c r="C46" s="26" t="s">
        <v>3167</v>
      </c>
      <c r="D46" s="137" t="s">
        <v>872</v>
      </c>
      <c r="E46" s="39" t="s">
        <v>2791</v>
      </c>
      <c r="F46" s="246" t="s">
        <v>4619</v>
      </c>
      <c r="G46" s="246" t="s">
        <v>1915</v>
      </c>
      <c r="H46" s="44"/>
      <c r="I46" s="83"/>
      <c r="J46" s="47"/>
      <c r="K46" s="97"/>
      <c r="L46" s="201"/>
      <c r="M46" s="98"/>
      <c r="N46" t="str">
        <f t="shared" si="0"/>
        <v/>
      </c>
    </row>
    <row r="47" spans="1:139" hidden="1" outlineLevel="2">
      <c r="A47" s="16"/>
      <c r="B47" s="332">
        <f t="shared" si="1"/>
        <v>15</v>
      </c>
      <c r="C47" s="26" t="s">
        <v>2454</v>
      </c>
      <c r="D47" s="137" t="s">
        <v>2455</v>
      </c>
      <c r="E47" s="39" t="s">
        <v>2791</v>
      </c>
      <c r="F47" s="246" t="s">
        <v>4619</v>
      </c>
      <c r="G47" s="246"/>
      <c r="H47" s="44"/>
      <c r="I47" s="83"/>
      <c r="J47" s="47"/>
      <c r="K47" s="97"/>
      <c r="L47" s="201"/>
      <c r="M47" s="98"/>
      <c r="N47" t="str">
        <f t="shared" si="0"/>
        <v>DUPLICATE</v>
      </c>
    </row>
    <row r="48" spans="1:139" s="232" customFormat="1" ht="39.6" hidden="1" outlineLevel="2">
      <c r="A48" s="16"/>
      <c r="B48" s="332">
        <f t="shared" si="1"/>
        <v>15</v>
      </c>
      <c r="C48" s="168" t="s">
        <v>5243</v>
      </c>
      <c r="D48" s="246" t="s">
        <v>5244</v>
      </c>
      <c r="E48" s="39" t="s">
        <v>1938</v>
      </c>
      <c r="F48" s="246" t="s">
        <v>4676</v>
      </c>
      <c r="G48" s="42" t="s">
        <v>5367</v>
      </c>
      <c r="H48" s="44"/>
      <c r="I48" s="83"/>
      <c r="J48" s="47" t="s">
        <v>5245</v>
      </c>
      <c r="K48" s="174"/>
      <c r="L48" s="98">
        <v>41306</v>
      </c>
      <c r="M48" s="96">
        <v>42036</v>
      </c>
      <c r="N48" t="str">
        <f t="shared" si="0"/>
        <v/>
      </c>
    </row>
    <row r="49" spans="1:139" s="232" customFormat="1" ht="52.8" hidden="1" outlineLevel="2">
      <c r="A49" s="16"/>
      <c r="B49" s="332">
        <f t="shared" si="1"/>
        <v>15</v>
      </c>
      <c r="C49" s="168" t="s">
        <v>5246</v>
      </c>
      <c r="D49" s="246" t="s">
        <v>5247</v>
      </c>
      <c r="E49" s="39" t="s">
        <v>1938</v>
      </c>
      <c r="F49" s="246" t="s">
        <v>4676</v>
      </c>
      <c r="G49" s="246" t="s">
        <v>5369</v>
      </c>
      <c r="H49" s="44"/>
      <c r="I49" s="83"/>
      <c r="J49" s="47" t="s">
        <v>5249</v>
      </c>
      <c r="K49" s="174"/>
      <c r="L49" s="98">
        <v>41306</v>
      </c>
      <c r="M49" s="96">
        <v>42036</v>
      </c>
      <c r="N49" t="str">
        <f t="shared" si="0"/>
        <v/>
      </c>
    </row>
    <row r="50" spans="1:139" s="23" customFormat="1" ht="26.4" hidden="1" outlineLevel="2">
      <c r="A50" s="287"/>
      <c r="B50" s="332">
        <f t="shared" si="1"/>
        <v>15</v>
      </c>
      <c r="C50" s="374" t="s">
        <v>1777</v>
      </c>
      <c r="D50" s="126" t="s">
        <v>3168</v>
      </c>
      <c r="E50" s="90" t="s">
        <v>2791</v>
      </c>
      <c r="F50" s="217" t="s">
        <v>4619</v>
      </c>
      <c r="G50" s="217" t="s">
        <v>5248</v>
      </c>
      <c r="H50" s="44"/>
      <c r="I50" s="244"/>
      <c r="J50" s="99"/>
      <c r="K50" s="100"/>
      <c r="L50" s="202"/>
      <c r="M50" s="203"/>
      <c r="N50" t="str">
        <f t="shared" si="0"/>
        <v/>
      </c>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row>
    <row r="51" spans="1:139" ht="39.6" hidden="1" outlineLevel="1" collapsed="1">
      <c r="A51" s="307">
        <v>16</v>
      </c>
      <c r="B51" s="332">
        <f t="shared" si="1"/>
        <v>16</v>
      </c>
      <c r="C51" s="367" t="s">
        <v>3928</v>
      </c>
      <c r="D51" s="40"/>
      <c r="E51" s="40" t="s">
        <v>2798</v>
      </c>
      <c r="F51" s="40" t="s">
        <v>5300</v>
      </c>
      <c r="G51" s="40" t="s">
        <v>5372</v>
      </c>
      <c r="H51" s="44" t="s">
        <v>5365</v>
      </c>
      <c r="I51" s="45" t="s">
        <v>5286</v>
      </c>
      <c r="J51" s="52" t="s">
        <v>2499</v>
      </c>
      <c r="K51" s="40" t="s">
        <v>4556</v>
      </c>
      <c r="L51" s="80">
        <v>38362</v>
      </c>
      <c r="M51" s="80">
        <v>42401</v>
      </c>
      <c r="N51" t="str">
        <f t="shared" si="0"/>
        <v/>
      </c>
    </row>
    <row r="52" spans="1:139" hidden="1" outlineLevel="2">
      <c r="A52" s="285"/>
      <c r="B52" s="332">
        <f t="shared" si="1"/>
        <v>16</v>
      </c>
      <c r="C52" s="168" t="s">
        <v>2720</v>
      </c>
      <c r="D52" s="246" t="s">
        <v>2719</v>
      </c>
      <c r="E52" s="47" t="s">
        <v>2798</v>
      </c>
      <c r="F52" s="246" t="s">
        <v>4676</v>
      </c>
      <c r="G52" s="246"/>
      <c r="H52" s="243"/>
      <c r="I52" s="92"/>
      <c r="J52" s="42"/>
      <c r="K52" s="245"/>
      <c r="L52" s="103">
        <v>41671</v>
      </c>
      <c r="M52" s="82"/>
      <c r="N52" t="str">
        <f t="shared" si="0"/>
        <v>DUPLICATE</v>
      </c>
    </row>
    <row r="53" spans="1:139" hidden="1" outlineLevel="2">
      <c r="A53" s="285"/>
      <c r="B53" s="332">
        <f t="shared" si="1"/>
        <v>16</v>
      </c>
      <c r="C53" s="19" t="s">
        <v>4251</v>
      </c>
      <c r="D53" s="39" t="s">
        <v>4250</v>
      </c>
      <c r="E53" s="39" t="s">
        <v>1938</v>
      </c>
      <c r="F53" s="246" t="s">
        <v>4675</v>
      </c>
      <c r="G53" s="246"/>
      <c r="H53" s="83"/>
      <c r="I53" s="92"/>
      <c r="J53" s="42"/>
      <c r="K53" s="246"/>
      <c r="L53" s="103">
        <v>41671</v>
      </c>
      <c r="M53" s="82">
        <v>42401</v>
      </c>
      <c r="N53" t="str">
        <f t="shared" si="0"/>
        <v/>
      </c>
    </row>
    <row r="54" spans="1:139" hidden="1" outlineLevel="2">
      <c r="A54" s="285"/>
      <c r="B54" s="332">
        <f t="shared" si="1"/>
        <v>16</v>
      </c>
      <c r="C54" s="168" t="s">
        <v>3741</v>
      </c>
      <c r="D54" s="246" t="s">
        <v>3740</v>
      </c>
      <c r="E54" s="47" t="s">
        <v>2798</v>
      </c>
      <c r="F54" s="246" t="s">
        <v>4676</v>
      </c>
      <c r="G54" s="246"/>
      <c r="H54" s="83"/>
      <c r="I54" s="92"/>
      <c r="J54" s="42"/>
      <c r="K54" s="246"/>
      <c r="L54" s="103">
        <v>41671</v>
      </c>
      <c r="M54" s="82"/>
      <c r="N54" t="str">
        <f t="shared" si="0"/>
        <v>DUPLICATE</v>
      </c>
    </row>
    <row r="55" spans="1:139" hidden="1" outlineLevel="2">
      <c r="A55" s="285"/>
      <c r="B55" s="332">
        <f t="shared" si="1"/>
        <v>16</v>
      </c>
      <c r="C55" s="168" t="s">
        <v>3741</v>
      </c>
      <c r="D55" s="246" t="s">
        <v>3748</v>
      </c>
      <c r="E55" s="47" t="s">
        <v>2798</v>
      </c>
      <c r="F55" s="246" t="s">
        <v>4676</v>
      </c>
      <c r="G55" s="246"/>
      <c r="H55" s="83"/>
      <c r="I55" s="92"/>
      <c r="J55" s="42"/>
      <c r="K55" s="246"/>
      <c r="L55" s="103">
        <v>41671</v>
      </c>
      <c r="M55" s="82"/>
      <c r="N55" t="str">
        <f t="shared" si="0"/>
        <v>DUPLICATE</v>
      </c>
    </row>
    <row r="56" spans="1:139" hidden="1" outlineLevel="2">
      <c r="A56" s="285"/>
      <c r="B56" s="332">
        <f t="shared" si="1"/>
        <v>16</v>
      </c>
      <c r="C56" s="168" t="s">
        <v>728</v>
      </c>
      <c r="D56" s="246" t="s">
        <v>727</v>
      </c>
      <c r="E56" s="47" t="s">
        <v>2798</v>
      </c>
      <c r="F56" s="246" t="s">
        <v>4676</v>
      </c>
      <c r="G56" s="246"/>
      <c r="H56" s="83"/>
      <c r="I56" s="92"/>
      <c r="J56" s="42"/>
      <c r="K56" s="246"/>
      <c r="L56" s="103">
        <v>41671</v>
      </c>
      <c r="M56" s="82"/>
      <c r="N56" t="str">
        <f t="shared" si="0"/>
        <v>DUPLICATE</v>
      </c>
    </row>
    <row r="57" spans="1:139" hidden="1" outlineLevel="2">
      <c r="A57" s="285"/>
      <c r="B57" s="332">
        <f t="shared" si="1"/>
        <v>16</v>
      </c>
      <c r="C57" s="168" t="s">
        <v>3745</v>
      </c>
      <c r="D57" s="246" t="s">
        <v>3744</v>
      </c>
      <c r="E57" s="47" t="s">
        <v>2798</v>
      </c>
      <c r="F57" s="246" t="s">
        <v>4676</v>
      </c>
      <c r="G57" s="246"/>
      <c r="H57" s="83"/>
      <c r="I57" s="92"/>
      <c r="J57" s="42"/>
      <c r="K57" s="246"/>
      <c r="L57" s="103">
        <v>41671</v>
      </c>
      <c r="M57" s="82"/>
      <c r="N57" t="str">
        <f t="shared" si="0"/>
        <v>DUPLICATE</v>
      </c>
    </row>
    <row r="58" spans="1:139" hidden="1" outlineLevel="2">
      <c r="A58" s="285"/>
      <c r="B58" s="332">
        <f t="shared" si="1"/>
        <v>16</v>
      </c>
      <c r="C58" s="168" t="s">
        <v>726</v>
      </c>
      <c r="D58" s="246" t="s">
        <v>725</v>
      </c>
      <c r="E58" s="47" t="s">
        <v>2798</v>
      </c>
      <c r="F58" s="246" t="s">
        <v>4676</v>
      </c>
      <c r="G58" s="246"/>
      <c r="H58" s="83"/>
      <c r="I58" s="92"/>
      <c r="J58" s="42"/>
      <c r="K58" s="246"/>
      <c r="L58" s="103">
        <v>41671</v>
      </c>
      <c r="M58" s="82"/>
      <c r="N58" t="str">
        <f t="shared" si="0"/>
        <v>DUPLICATE</v>
      </c>
    </row>
    <row r="59" spans="1:139" hidden="1" outlineLevel="2">
      <c r="A59" s="285"/>
      <c r="B59" s="332">
        <f t="shared" si="1"/>
        <v>16</v>
      </c>
      <c r="C59" s="19" t="s">
        <v>3747</v>
      </c>
      <c r="D59" s="39" t="s">
        <v>3746</v>
      </c>
      <c r="E59" s="47" t="s">
        <v>2798</v>
      </c>
      <c r="F59" s="246" t="s">
        <v>4676</v>
      </c>
      <c r="G59" s="246"/>
      <c r="H59" s="83"/>
      <c r="I59" s="92"/>
      <c r="J59" s="42"/>
      <c r="K59" s="246"/>
      <c r="L59" s="103">
        <v>41671</v>
      </c>
      <c r="M59" s="82"/>
      <c r="N59" t="str">
        <f t="shared" si="0"/>
        <v>DUPLICATE</v>
      </c>
    </row>
    <row r="60" spans="1:139" hidden="1" outlineLevel="2">
      <c r="A60" s="285"/>
      <c r="B60" s="332">
        <f t="shared" si="1"/>
        <v>16</v>
      </c>
      <c r="C60" s="58" t="s">
        <v>3912</v>
      </c>
      <c r="D60" s="139" t="s">
        <v>2131</v>
      </c>
      <c r="E60" s="39" t="s">
        <v>2791</v>
      </c>
      <c r="F60" s="246" t="s">
        <v>4675</v>
      </c>
      <c r="G60" s="359"/>
      <c r="H60" s="83"/>
      <c r="I60" s="92"/>
      <c r="J60" s="48"/>
      <c r="K60" s="36"/>
      <c r="L60" s="103">
        <v>38362</v>
      </c>
      <c r="M60" s="98"/>
      <c r="N60" t="str">
        <f t="shared" si="0"/>
        <v/>
      </c>
    </row>
    <row r="61" spans="1:139" hidden="1" outlineLevel="2">
      <c r="A61" s="285"/>
      <c r="B61" s="332">
        <f t="shared" si="1"/>
        <v>16</v>
      </c>
      <c r="C61" s="58" t="s">
        <v>4665</v>
      </c>
      <c r="D61" s="139" t="s">
        <v>3913</v>
      </c>
      <c r="E61" s="39" t="s">
        <v>2791</v>
      </c>
      <c r="F61" s="246" t="s">
        <v>4675</v>
      </c>
      <c r="G61" s="359"/>
      <c r="H61" s="83"/>
      <c r="I61" s="92"/>
      <c r="J61" s="48"/>
      <c r="K61" s="36"/>
      <c r="L61" s="103">
        <v>38362</v>
      </c>
      <c r="M61" s="98"/>
      <c r="N61" t="str">
        <f t="shared" si="0"/>
        <v/>
      </c>
    </row>
    <row r="62" spans="1:139" hidden="1" outlineLevel="2">
      <c r="A62" s="285"/>
      <c r="B62" s="332">
        <f t="shared" si="1"/>
        <v>16</v>
      </c>
      <c r="C62" s="58" t="s">
        <v>4667</v>
      </c>
      <c r="D62" s="139" t="s">
        <v>4666</v>
      </c>
      <c r="E62" s="39" t="s">
        <v>2791</v>
      </c>
      <c r="F62" s="246" t="s">
        <v>4675</v>
      </c>
      <c r="G62" s="359"/>
      <c r="H62" s="83"/>
      <c r="I62" s="92"/>
      <c r="J62" s="48"/>
      <c r="K62" s="36"/>
      <c r="L62" s="103">
        <v>38362</v>
      </c>
      <c r="M62" s="98"/>
      <c r="N62" t="str">
        <f t="shared" si="0"/>
        <v/>
      </c>
    </row>
    <row r="63" spans="1:139" hidden="1" outlineLevel="2">
      <c r="A63" s="285"/>
      <c r="B63" s="332">
        <f t="shared" si="1"/>
        <v>16</v>
      </c>
      <c r="C63" s="58" t="s">
        <v>5002</v>
      </c>
      <c r="D63" s="139" t="s">
        <v>1026</v>
      </c>
      <c r="E63" s="39" t="s">
        <v>2791</v>
      </c>
      <c r="F63" s="246" t="s">
        <v>4675</v>
      </c>
      <c r="G63" s="359"/>
      <c r="H63" s="83"/>
      <c r="I63" s="92"/>
      <c r="J63" s="48"/>
      <c r="K63" s="36"/>
      <c r="L63" s="103">
        <v>38362</v>
      </c>
      <c r="M63" s="98"/>
      <c r="N63" t="str">
        <f t="shared" si="0"/>
        <v/>
      </c>
    </row>
    <row r="64" spans="1:139" hidden="1" outlineLevel="2">
      <c r="A64" s="285"/>
      <c r="B64" s="332">
        <f t="shared" si="1"/>
        <v>16</v>
      </c>
      <c r="C64" s="58" t="s">
        <v>2559</v>
      </c>
      <c r="D64" s="139" t="s">
        <v>2558</v>
      </c>
      <c r="E64" s="39" t="s">
        <v>2791</v>
      </c>
      <c r="F64" s="246" t="s">
        <v>4675</v>
      </c>
      <c r="G64" s="359"/>
      <c r="H64" s="83"/>
      <c r="I64" s="92"/>
      <c r="J64" s="48"/>
      <c r="K64" s="36"/>
      <c r="L64" s="103">
        <v>38362</v>
      </c>
      <c r="M64" s="98"/>
      <c r="N64" t="str">
        <f t="shared" si="0"/>
        <v/>
      </c>
    </row>
    <row r="65" spans="1:14" hidden="1" outlineLevel="2">
      <c r="A65" s="285"/>
      <c r="B65" s="332">
        <f t="shared" si="1"/>
        <v>16</v>
      </c>
      <c r="C65" s="58" t="s">
        <v>818</v>
      </c>
      <c r="D65" s="139" t="s">
        <v>817</v>
      </c>
      <c r="E65" s="39" t="s">
        <v>2791</v>
      </c>
      <c r="F65" s="246" t="s">
        <v>4675</v>
      </c>
      <c r="G65" s="359"/>
      <c r="H65" s="83"/>
      <c r="I65" s="92"/>
      <c r="J65" s="48"/>
      <c r="K65" s="36"/>
      <c r="L65" s="103">
        <v>38362</v>
      </c>
      <c r="M65" s="98"/>
      <c r="N65" t="str">
        <f t="shared" si="0"/>
        <v/>
      </c>
    </row>
    <row r="66" spans="1:14" hidden="1" outlineLevel="2">
      <c r="A66" s="285"/>
      <c r="B66" s="332">
        <f t="shared" si="1"/>
        <v>16</v>
      </c>
      <c r="C66" s="58" t="s">
        <v>2126</v>
      </c>
      <c r="D66" s="139" t="s">
        <v>2125</v>
      </c>
      <c r="E66" s="39" t="s">
        <v>2791</v>
      </c>
      <c r="F66" s="246" t="s">
        <v>4675</v>
      </c>
      <c r="G66" s="359"/>
      <c r="H66" s="83"/>
      <c r="I66" s="92"/>
      <c r="J66" s="48"/>
      <c r="K66" s="36"/>
      <c r="L66" s="103">
        <v>38362</v>
      </c>
      <c r="M66" s="98"/>
      <c r="N66" t="str">
        <f t="shared" ref="N66:N129" si="2">IF(D66="NA","",IF(COUNTIF($D$2:$D$4998,D66)&gt;1,"DUPLICATE",""))</f>
        <v/>
      </c>
    </row>
    <row r="67" spans="1:14" hidden="1" outlineLevel="2">
      <c r="A67" s="285"/>
      <c r="B67" s="332">
        <f t="shared" ref="B67:B130" si="3">IF(A67&gt;0,A67,B66)</f>
        <v>16</v>
      </c>
      <c r="C67" s="58" t="s">
        <v>5004</v>
      </c>
      <c r="D67" s="139" t="s">
        <v>5003</v>
      </c>
      <c r="E67" s="39" t="s">
        <v>2791</v>
      </c>
      <c r="F67" s="246" t="s">
        <v>4675</v>
      </c>
      <c r="G67" s="359"/>
      <c r="H67" s="83"/>
      <c r="I67" s="92"/>
      <c r="J67" s="48"/>
      <c r="K67" s="36"/>
      <c r="L67" s="103">
        <v>38362</v>
      </c>
      <c r="M67" s="98"/>
      <c r="N67" t="str">
        <f t="shared" si="2"/>
        <v/>
      </c>
    </row>
    <row r="68" spans="1:14" hidden="1" outlineLevel="2">
      <c r="A68" s="285"/>
      <c r="B68" s="332">
        <f t="shared" si="3"/>
        <v>16</v>
      </c>
      <c r="C68" s="58" t="s">
        <v>4369</v>
      </c>
      <c r="D68" s="139" t="s">
        <v>4368</v>
      </c>
      <c r="E68" s="39" t="s">
        <v>2791</v>
      </c>
      <c r="F68" s="246" t="s">
        <v>4675</v>
      </c>
      <c r="G68" s="359"/>
      <c r="H68" s="83"/>
      <c r="I68" s="92"/>
      <c r="J68" s="48"/>
      <c r="K68" s="36"/>
      <c r="L68" s="103">
        <v>38362</v>
      </c>
      <c r="M68" s="98"/>
      <c r="N68" t="str">
        <f t="shared" si="2"/>
        <v/>
      </c>
    </row>
    <row r="69" spans="1:14" hidden="1" outlineLevel="2">
      <c r="A69" s="285"/>
      <c r="B69" s="332">
        <f t="shared" si="3"/>
        <v>16</v>
      </c>
      <c r="C69" s="58" t="s">
        <v>3013</v>
      </c>
      <c r="D69" s="139" t="s">
        <v>3012</v>
      </c>
      <c r="E69" s="39" t="s">
        <v>2791</v>
      </c>
      <c r="F69" s="246" t="s">
        <v>4675</v>
      </c>
      <c r="G69" s="359"/>
      <c r="H69" s="83"/>
      <c r="I69" s="92"/>
      <c r="J69" s="48"/>
      <c r="K69" s="36"/>
      <c r="L69" s="103">
        <v>38362</v>
      </c>
      <c r="M69" s="98"/>
      <c r="N69" t="str">
        <f t="shared" si="2"/>
        <v/>
      </c>
    </row>
    <row r="70" spans="1:14" hidden="1" outlineLevel="2">
      <c r="A70" s="285"/>
      <c r="B70" s="332">
        <f t="shared" si="3"/>
        <v>16</v>
      </c>
      <c r="C70" s="58" t="s">
        <v>938</v>
      </c>
      <c r="D70" s="139" t="s">
        <v>937</v>
      </c>
      <c r="E70" s="39" t="s">
        <v>2791</v>
      </c>
      <c r="F70" s="246" t="s">
        <v>4675</v>
      </c>
      <c r="G70" s="359"/>
      <c r="H70" s="83"/>
      <c r="I70" s="92"/>
      <c r="J70" s="48"/>
      <c r="K70" s="36"/>
      <c r="L70" s="103">
        <v>38362</v>
      </c>
      <c r="M70" s="98"/>
      <c r="N70" t="str">
        <f t="shared" si="2"/>
        <v/>
      </c>
    </row>
    <row r="71" spans="1:14" hidden="1" outlineLevel="2">
      <c r="A71" s="285"/>
      <c r="B71" s="332">
        <f t="shared" si="3"/>
        <v>16</v>
      </c>
      <c r="C71" s="58" t="s">
        <v>1095</v>
      </c>
      <c r="D71" s="139" t="s">
        <v>1094</v>
      </c>
      <c r="E71" s="39" t="s">
        <v>2791</v>
      </c>
      <c r="F71" s="246" t="s">
        <v>4675</v>
      </c>
      <c r="G71" s="359"/>
      <c r="H71" s="83"/>
      <c r="I71" s="92"/>
      <c r="J71" s="48"/>
      <c r="K71" s="36"/>
      <c r="L71" s="103">
        <v>38362</v>
      </c>
      <c r="M71" s="98"/>
      <c r="N71" t="str">
        <f t="shared" si="2"/>
        <v/>
      </c>
    </row>
    <row r="72" spans="1:14" hidden="1" outlineLevel="2">
      <c r="A72" s="285"/>
      <c r="B72" s="332">
        <f t="shared" si="3"/>
        <v>16</v>
      </c>
      <c r="C72" s="58" t="s">
        <v>5016</v>
      </c>
      <c r="D72" s="139" t="s">
        <v>5015</v>
      </c>
      <c r="E72" s="39" t="s">
        <v>2791</v>
      </c>
      <c r="F72" s="246" t="s">
        <v>4675</v>
      </c>
      <c r="G72" s="359"/>
      <c r="H72" s="83"/>
      <c r="I72" s="92"/>
      <c r="J72" s="48"/>
      <c r="K72" s="36"/>
      <c r="L72" s="103">
        <v>38362</v>
      </c>
      <c r="M72" s="98"/>
      <c r="N72" t="str">
        <f t="shared" si="2"/>
        <v/>
      </c>
    </row>
    <row r="73" spans="1:14" hidden="1" outlineLevel="2">
      <c r="A73" s="285"/>
      <c r="B73" s="332">
        <f t="shared" si="3"/>
        <v>16</v>
      </c>
      <c r="C73" s="58" t="s">
        <v>809</v>
      </c>
      <c r="D73" s="139" t="s">
        <v>808</v>
      </c>
      <c r="E73" s="39" t="s">
        <v>2791</v>
      </c>
      <c r="F73" s="246" t="s">
        <v>4675</v>
      </c>
      <c r="G73" s="359"/>
      <c r="H73" s="83"/>
      <c r="I73" s="92"/>
      <c r="J73" s="48"/>
      <c r="K73" s="36"/>
      <c r="L73" s="103">
        <v>38362</v>
      </c>
      <c r="M73" s="98"/>
      <c r="N73" t="str">
        <f t="shared" si="2"/>
        <v/>
      </c>
    </row>
    <row r="74" spans="1:14" hidden="1" outlineLevel="2">
      <c r="A74" s="285"/>
      <c r="B74" s="332">
        <f t="shared" si="3"/>
        <v>16</v>
      </c>
      <c r="C74" s="58" t="s">
        <v>5014</v>
      </c>
      <c r="D74" s="139" t="s">
        <v>5013</v>
      </c>
      <c r="E74" s="39" t="s">
        <v>2791</v>
      </c>
      <c r="F74" s="246" t="s">
        <v>4675</v>
      </c>
      <c r="G74" s="359"/>
      <c r="H74" s="83"/>
      <c r="I74" s="92"/>
      <c r="J74" s="48"/>
      <c r="K74" s="36"/>
      <c r="L74" s="103">
        <v>38362</v>
      </c>
      <c r="M74" s="98"/>
      <c r="N74" t="str">
        <f t="shared" si="2"/>
        <v/>
      </c>
    </row>
    <row r="75" spans="1:14" hidden="1" outlineLevel="2">
      <c r="A75" s="285"/>
      <c r="B75" s="332">
        <f t="shared" si="3"/>
        <v>16</v>
      </c>
      <c r="C75" s="58" t="s">
        <v>4724</v>
      </c>
      <c r="D75" s="139" t="s">
        <v>4723</v>
      </c>
      <c r="E75" s="39" t="s">
        <v>2791</v>
      </c>
      <c r="F75" s="246" t="s">
        <v>4675</v>
      </c>
      <c r="G75" s="359"/>
      <c r="H75" s="83"/>
      <c r="I75" s="92"/>
      <c r="J75" s="48"/>
      <c r="K75" s="36"/>
      <c r="L75" s="103">
        <v>38362</v>
      </c>
      <c r="M75" s="98"/>
      <c r="N75" t="str">
        <f t="shared" si="2"/>
        <v/>
      </c>
    </row>
    <row r="76" spans="1:14" hidden="1" outlineLevel="2">
      <c r="A76" s="285"/>
      <c r="B76" s="332">
        <f t="shared" si="3"/>
        <v>16</v>
      </c>
      <c r="C76" s="58" t="s">
        <v>3131</v>
      </c>
      <c r="D76" s="139" t="s">
        <v>3130</v>
      </c>
      <c r="E76" s="39" t="s">
        <v>2791</v>
      </c>
      <c r="F76" s="246" t="s">
        <v>4675</v>
      </c>
      <c r="G76" s="359"/>
      <c r="H76" s="83"/>
      <c r="I76" s="92"/>
      <c r="J76" s="48"/>
      <c r="K76" s="36"/>
      <c r="L76" s="103">
        <v>38362</v>
      </c>
      <c r="M76" s="98"/>
      <c r="N76" t="str">
        <f t="shared" si="2"/>
        <v/>
      </c>
    </row>
    <row r="77" spans="1:14" hidden="1" outlineLevel="2">
      <c r="A77" s="285"/>
      <c r="B77" s="332">
        <f t="shared" si="3"/>
        <v>16</v>
      </c>
      <c r="C77" s="58" t="s">
        <v>3131</v>
      </c>
      <c r="D77" s="139" t="s">
        <v>4729</v>
      </c>
      <c r="E77" s="39" t="s">
        <v>2791</v>
      </c>
      <c r="F77" s="246" t="s">
        <v>4676</v>
      </c>
      <c r="G77" s="359" t="s">
        <v>5357</v>
      </c>
      <c r="H77" s="83"/>
      <c r="I77" s="92"/>
      <c r="J77" s="48"/>
      <c r="K77" s="36"/>
      <c r="L77" s="103">
        <v>38362</v>
      </c>
      <c r="M77" s="98">
        <v>42036</v>
      </c>
      <c r="N77" t="str">
        <f t="shared" si="2"/>
        <v/>
      </c>
    </row>
    <row r="78" spans="1:14" hidden="1" outlineLevel="2">
      <c r="A78" s="285"/>
      <c r="B78" s="332">
        <f t="shared" si="3"/>
        <v>16</v>
      </c>
      <c r="C78" s="58" t="s">
        <v>811</v>
      </c>
      <c r="D78" s="139" t="s">
        <v>810</v>
      </c>
      <c r="E78" s="39" t="s">
        <v>2791</v>
      </c>
      <c r="F78" s="246" t="s">
        <v>4675</v>
      </c>
      <c r="G78" s="359"/>
      <c r="H78" s="83"/>
      <c r="I78" s="92"/>
      <c r="J78" s="48"/>
      <c r="K78" s="36"/>
      <c r="L78" s="103">
        <v>38362</v>
      </c>
      <c r="M78" s="98"/>
      <c r="N78" t="str">
        <f t="shared" si="2"/>
        <v/>
      </c>
    </row>
    <row r="79" spans="1:14" hidden="1" outlineLevel="2">
      <c r="A79" s="285"/>
      <c r="B79" s="332">
        <f t="shared" si="3"/>
        <v>16</v>
      </c>
      <c r="C79" s="58" t="s">
        <v>1019</v>
      </c>
      <c r="D79" s="139" t="s">
        <v>1018</v>
      </c>
      <c r="E79" s="39" t="s">
        <v>2791</v>
      </c>
      <c r="F79" s="246" t="s">
        <v>4675</v>
      </c>
      <c r="G79" s="359"/>
      <c r="H79" s="83"/>
      <c r="I79" s="92"/>
      <c r="J79" s="48"/>
      <c r="K79" s="36"/>
      <c r="L79" s="103">
        <v>38362</v>
      </c>
      <c r="M79" s="98"/>
      <c r="N79" t="str">
        <f t="shared" si="2"/>
        <v/>
      </c>
    </row>
    <row r="80" spans="1:14" hidden="1" outlineLevel="2">
      <c r="A80" s="285"/>
      <c r="B80" s="332">
        <f t="shared" si="3"/>
        <v>16</v>
      </c>
      <c r="C80" s="58" t="s">
        <v>1025</v>
      </c>
      <c r="D80" s="139" t="s">
        <v>1024</v>
      </c>
      <c r="E80" s="39" t="s">
        <v>2791</v>
      </c>
      <c r="F80" s="246" t="s">
        <v>4675</v>
      </c>
      <c r="G80" s="359"/>
      <c r="H80" s="83"/>
      <c r="I80" s="92"/>
      <c r="J80" s="48"/>
      <c r="K80" s="36"/>
      <c r="L80" s="103">
        <v>38362</v>
      </c>
      <c r="M80" s="98"/>
      <c r="N80" t="str">
        <f t="shared" si="2"/>
        <v/>
      </c>
    </row>
    <row r="81" spans="1:14" hidden="1" outlineLevel="2">
      <c r="A81" s="285"/>
      <c r="B81" s="332">
        <f t="shared" si="3"/>
        <v>16</v>
      </c>
      <c r="C81" s="58" t="s">
        <v>195</v>
      </c>
      <c r="D81" s="139" t="s">
        <v>194</v>
      </c>
      <c r="E81" s="39" t="s">
        <v>2791</v>
      </c>
      <c r="F81" s="246" t="s">
        <v>4675</v>
      </c>
      <c r="G81" s="359"/>
      <c r="H81" s="83"/>
      <c r="I81" s="92"/>
      <c r="J81" s="48"/>
      <c r="K81" s="36"/>
      <c r="L81" s="103">
        <v>38362</v>
      </c>
      <c r="M81" s="98"/>
      <c r="N81" t="str">
        <f t="shared" si="2"/>
        <v>DUPLICATE</v>
      </c>
    </row>
    <row r="82" spans="1:14" hidden="1" outlineLevel="2">
      <c r="A82" s="285"/>
      <c r="B82" s="332">
        <f t="shared" si="3"/>
        <v>16</v>
      </c>
      <c r="C82" s="58" t="s">
        <v>3987</v>
      </c>
      <c r="D82" s="139" t="s">
        <v>3986</v>
      </c>
      <c r="E82" s="39" t="s">
        <v>2791</v>
      </c>
      <c r="F82" s="246" t="s">
        <v>4675</v>
      </c>
      <c r="G82" s="359"/>
      <c r="H82" s="83"/>
      <c r="I82" s="92"/>
      <c r="J82" s="48"/>
      <c r="K82" s="36"/>
      <c r="L82" s="103">
        <v>38362</v>
      </c>
      <c r="M82" s="98"/>
      <c r="N82" t="str">
        <f t="shared" si="2"/>
        <v/>
      </c>
    </row>
    <row r="83" spans="1:14" hidden="1" outlineLevel="2">
      <c r="A83" s="285"/>
      <c r="B83" s="332">
        <f t="shared" si="3"/>
        <v>16</v>
      </c>
      <c r="C83" s="58" t="s">
        <v>4731</v>
      </c>
      <c r="D83" s="139" t="s">
        <v>4730</v>
      </c>
      <c r="E83" s="39" t="s">
        <v>2791</v>
      </c>
      <c r="F83" s="246" t="s">
        <v>4675</v>
      </c>
      <c r="G83" s="359"/>
      <c r="H83" s="83"/>
      <c r="I83" s="92"/>
      <c r="J83" s="48"/>
      <c r="K83" s="36"/>
      <c r="L83" s="103">
        <v>38362</v>
      </c>
      <c r="M83" s="98"/>
      <c r="N83" t="str">
        <f t="shared" si="2"/>
        <v/>
      </c>
    </row>
    <row r="84" spans="1:14" hidden="1" outlineLevel="2">
      <c r="A84" s="285"/>
      <c r="B84" s="332">
        <f t="shared" si="3"/>
        <v>16</v>
      </c>
      <c r="C84" s="58" t="s">
        <v>5018</v>
      </c>
      <c r="D84" s="139" t="s">
        <v>5017</v>
      </c>
      <c r="E84" s="39" t="s">
        <v>2791</v>
      </c>
      <c r="F84" s="246" t="s">
        <v>4675</v>
      </c>
      <c r="G84" s="359"/>
      <c r="H84" s="83"/>
      <c r="I84" s="92"/>
      <c r="J84" s="48"/>
      <c r="K84" s="36"/>
      <c r="L84" s="103">
        <v>38362</v>
      </c>
      <c r="M84" s="98"/>
      <c r="N84" t="str">
        <f t="shared" si="2"/>
        <v/>
      </c>
    </row>
    <row r="85" spans="1:14" hidden="1" outlineLevel="2">
      <c r="A85" s="285"/>
      <c r="B85" s="332">
        <f t="shared" si="3"/>
        <v>16</v>
      </c>
      <c r="C85" s="58" t="s">
        <v>3992</v>
      </c>
      <c r="D85" s="139" t="s">
        <v>3991</v>
      </c>
      <c r="E85" s="39" t="s">
        <v>2791</v>
      </c>
      <c r="F85" s="246" t="s">
        <v>4675</v>
      </c>
      <c r="G85" s="359"/>
      <c r="H85" s="83"/>
      <c r="I85" s="92"/>
      <c r="J85" s="48"/>
      <c r="K85" s="36"/>
      <c r="L85" s="103">
        <v>38362</v>
      </c>
      <c r="M85" s="98"/>
      <c r="N85" t="str">
        <f t="shared" si="2"/>
        <v/>
      </c>
    </row>
    <row r="86" spans="1:14" hidden="1" outlineLevel="2">
      <c r="A86" s="285"/>
      <c r="B86" s="332">
        <f t="shared" si="3"/>
        <v>16</v>
      </c>
      <c r="C86" s="58" t="s">
        <v>2400</v>
      </c>
      <c r="D86" s="139" t="s">
        <v>3136</v>
      </c>
      <c r="E86" s="39" t="s">
        <v>2791</v>
      </c>
      <c r="F86" s="246" t="s">
        <v>4675</v>
      </c>
      <c r="G86" s="359"/>
      <c r="H86" s="83"/>
      <c r="I86" s="92"/>
      <c r="J86" s="48"/>
      <c r="K86" s="36"/>
      <c r="L86" s="103">
        <v>38362</v>
      </c>
      <c r="M86" s="98"/>
      <c r="N86" t="str">
        <f t="shared" si="2"/>
        <v/>
      </c>
    </row>
    <row r="87" spans="1:14" hidden="1" outlineLevel="2">
      <c r="A87" s="285"/>
      <c r="B87" s="332">
        <f t="shared" si="3"/>
        <v>16</v>
      </c>
      <c r="C87" s="58" t="s">
        <v>1017</v>
      </c>
      <c r="D87" s="139" t="s">
        <v>1016</v>
      </c>
      <c r="E87" s="39" t="s">
        <v>2791</v>
      </c>
      <c r="F87" s="246" t="s">
        <v>4675</v>
      </c>
      <c r="G87" s="359"/>
      <c r="H87" s="83"/>
      <c r="I87" s="92"/>
      <c r="J87" s="48"/>
      <c r="K87" s="36"/>
      <c r="L87" s="103">
        <v>38362</v>
      </c>
      <c r="M87" s="98"/>
      <c r="N87" t="str">
        <f t="shared" si="2"/>
        <v/>
      </c>
    </row>
    <row r="88" spans="1:14" hidden="1" outlineLevel="2">
      <c r="A88" s="285"/>
      <c r="B88" s="332">
        <f t="shared" si="3"/>
        <v>16</v>
      </c>
      <c r="C88" s="58" t="s">
        <v>1021</v>
      </c>
      <c r="D88" s="139" t="s">
        <v>1020</v>
      </c>
      <c r="E88" s="39" t="s">
        <v>2791</v>
      </c>
      <c r="F88" s="246" t="s">
        <v>4675</v>
      </c>
      <c r="G88" s="359"/>
      <c r="H88" s="83"/>
      <c r="I88" s="92"/>
      <c r="J88" s="48"/>
      <c r="K88" s="36"/>
      <c r="L88" s="103">
        <v>38362</v>
      </c>
      <c r="M88" s="98"/>
      <c r="N88" t="str">
        <f t="shared" si="2"/>
        <v/>
      </c>
    </row>
    <row r="89" spans="1:14" hidden="1" outlineLevel="2">
      <c r="A89" s="285"/>
      <c r="B89" s="332">
        <f t="shared" si="3"/>
        <v>16</v>
      </c>
      <c r="C89" s="58" t="s">
        <v>1023</v>
      </c>
      <c r="D89" s="139" t="s">
        <v>1022</v>
      </c>
      <c r="E89" s="39" t="s">
        <v>2791</v>
      </c>
      <c r="F89" s="246" t="s">
        <v>4675</v>
      </c>
      <c r="G89" s="359"/>
      <c r="H89" s="83"/>
      <c r="I89" s="92"/>
      <c r="J89" s="48"/>
      <c r="K89" s="36"/>
      <c r="L89" s="103">
        <v>38362</v>
      </c>
      <c r="M89" s="98"/>
      <c r="N89" t="str">
        <f t="shared" si="2"/>
        <v/>
      </c>
    </row>
    <row r="90" spans="1:14" hidden="1" outlineLevel="2">
      <c r="A90" s="285"/>
      <c r="B90" s="332">
        <f t="shared" si="3"/>
        <v>16</v>
      </c>
      <c r="C90" s="58" t="s">
        <v>3743</v>
      </c>
      <c r="D90" s="139" t="s">
        <v>3742</v>
      </c>
      <c r="E90" s="39" t="s">
        <v>2798</v>
      </c>
      <c r="F90" s="246" t="s">
        <v>4676</v>
      </c>
      <c r="G90" s="359" t="s">
        <v>1919</v>
      </c>
      <c r="H90" s="83"/>
      <c r="I90" s="92"/>
      <c r="J90" s="48"/>
      <c r="K90" s="36"/>
      <c r="L90" s="103">
        <v>38362</v>
      </c>
      <c r="M90" s="98">
        <v>41306</v>
      </c>
      <c r="N90" t="str">
        <f t="shared" si="2"/>
        <v>DUPLICATE</v>
      </c>
    </row>
    <row r="91" spans="1:14" hidden="1" outlineLevel="2">
      <c r="A91" s="285"/>
      <c r="B91" s="332">
        <f t="shared" si="3"/>
        <v>16</v>
      </c>
      <c r="C91" s="58" t="s">
        <v>1014</v>
      </c>
      <c r="D91" s="139" t="s">
        <v>740</v>
      </c>
      <c r="E91" s="39" t="s">
        <v>2791</v>
      </c>
      <c r="F91" s="246" t="s">
        <v>4675</v>
      </c>
      <c r="G91" s="359"/>
      <c r="H91" s="83"/>
      <c r="I91" s="92"/>
      <c r="J91" s="48"/>
      <c r="K91" s="36"/>
      <c r="L91" s="103">
        <v>38362</v>
      </c>
      <c r="M91" s="98"/>
      <c r="N91" t="str">
        <f t="shared" si="2"/>
        <v/>
      </c>
    </row>
    <row r="92" spans="1:14" hidden="1" outlineLevel="2">
      <c r="A92" s="285"/>
      <c r="B92" s="332">
        <f t="shared" si="3"/>
        <v>16</v>
      </c>
      <c r="C92" s="58" t="s">
        <v>3015</v>
      </c>
      <c r="D92" s="139" t="s">
        <v>3014</v>
      </c>
      <c r="E92" s="39" t="s">
        <v>2791</v>
      </c>
      <c r="F92" s="246" t="s">
        <v>4675</v>
      </c>
      <c r="G92" s="359"/>
      <c r="H92" s="83"/>
      <c r="I92" s="92"/>
      <c r="J92" s="48"/>
      <c r="K92" s="36"/>
      <c r="L92" s="103">
        <v>38362</v>
      </c>
      <c r="M92" s="98"/>
      <c r="N92" t="str">
        <f t="shared" si="2"/>
        <v/>
      </c>
    </row>
    <row r="93" spans="1:14" hidden="1" outlineLevel="2">
      <c r="A93" s="285"/>
      <c r="B93" s="332">
        <f t="shared" si="3"/>
        <v>16</v>
      </c>
      <c r="C93" s="58" t="s">
        <v>3015</v>
      </c>
      <c r="D93" s="139" t="s">
        <v>4734</v>
      </c>
      <c r="E93" s="39" t="s">
        <v>2791</v>
      </c>
      <c r="F93" s="246" t="s">
        <v>4675</v>
      </c>
      <c r="G93" s="359"/>
      <c r="H93" s="83"/>
      <c r="I93" s="92"/>
      <c r="J93" s="48"/>
      <c r="K93" s="36"/>
      <c r="L93" s="103">
        <v>38362</v>
      </c>
      <c r="M93" s="98"/>
      <c r="N93" t="str">
        <f t="shared" si="2"/>
        <v/>
      </c>
    </row>
    <row r="94" spans="1:14" hidden="1" outlineLevel="2">
      <c r="A94" s="285"/>
      <c r="B94" s="332">
        <f t="shared" si="3"/>
        <v>16</v>
      </c>
      <c r="C94" s="58" t="s">
        <v>816</v>
      </c>
      <c r="D94" s="139" t="s">
        <v>815</v>
      </c>
      <c r="E94" s="39" t="s">
        <v>2791</v>
      </c>
      <c r="F94" s="246" t="s">
        <v>4675</v>
      </c>
      <c r="G94" s="359"/>
      <c r="H94" s="83"/>
      <c r="I94" s="92"/>
      <c r="J94" s="48"/>
      <c r="K94" s="36"/>
      <c r="L94" s="103">
        <v>38362</v>
      </c>
      <c r="M94" s="98"/>
      <c r="N94" t="str">
        <f t="shared" si="2"/>
        <v/>
      </c>
    </row>
    <row r="95" spans="1:14" hidden="1" outlineLevel="2">
      <c r="A95" s="285"/>
      <c r="B95" s="332">
        <f t="shared" si="3"/>
        <v>16</v>
      </c>
      <c r="C95" s="58" t="s">
        <v>578</v>
      </c>
      <c r="D95" s="139" t="s">
        <v>579</v>
      </c>
      <c r="E95" s="39" t="s">
        <v>2791</v>
      </c>
      <c r="F95" s="246" t="s">
        <v>4675</v>
      </c>
      <c r="G95" s="359"/>
      <c r="H95" s="83"/>
      <c r="I95" s="92"/>
      <c r="J95" s="48"/>
      <c r="K95" s="36"/>
      <c r="L95" s="103">
        <v>38362</v>
      </c>
      <c r="M95" s="98"/>
      <c r="N95" t="str">
        <f t="shared" si="2"/>
        <v/>
      </c>
    </row>
    <row r="96" spans="1:14" hidden="1" outlineLevel="2">
      <c r="A96" s="285"/>
      <c r="B96" s="332">
        <f t="shared" si="3"/>
        <v>16</v>
      </c>
      <c r="C96" s="58" t="s">
        <v>76</v>
      </c>
      <c r="D96" s="139" t="s">
        <v>829</v>
      </c>
      <c r="E96" s="39" t="s">
        <v>2791</v>
      </c>
      <c r="F96" s="246" t="s">
        <v>4675</v>
      </c>
      <c r="G96" s="359"/>
      <c r="H96" s="244"/>
      <c r="I96" s="92"/>
      <c r="J96" s="48"/>
      <c r="K96" s="36"/>
      <c r="L96" s="103">
        <v>38362</v>
      </c>
      <c r="M96" s="98"/>
      <c r="N96" t="str">
        <f t="shared" si="2"/>
        <v/>
      </c>
    </row>
    <row r="97" spans="1:14" s="232" customFormat="1" ht="26.4" hidden="1" outlineLevel="2">
      <c r="A97" s="285"/>
      <c r="B97" s="332">
        <f t="shared" si="3"/>
        <v>16</v>
      </c>
      <c r="C97" s="168" t="s">
        <v>1104</v>
      </c>
      <c r="D97" s="246" t="s">
        <v>1103</v>
      </c>
      <c r="E97" s="39" t="s">
        <v>2798</v>
      </c>
      <c r="F97" s="246" t="s">
        <v>4676</v>
      </c>
      <c r="G97" s="246" t="s">
        <v>5757</v>
      </c>
      <c r="H97" s="44">
        <v>42145</v>
      </c>
      <c r="I97" s="45" t="s">
        <v>5286</v>
      </c>
      <c r="J97" s="48"/>
      <c r="K97" s="210"/>
      <c r="L97" s="103">
        <v>38362</v>
      </c>
      <c r="M97" s="98">
        <v>41897</v>
      </c>
      <c r="N97" t="str">
        <f t="shared" si="2"/>
        <v>DUPLICATE</v>
      </c>
    </row>
    <row r="98" spans="1:14" hidden="1" outlineLevel="2">
      <c r="A98" s="285"/>
      <c r="B98" s="332">
        <f t="shared" si="3"/>
        <v>16</v>
      </c>
      <c r="C98" s="58" t="s">
        <v>3128</v>
      </c>
      <c r="D98" s="139" t="s">
        <v>3127</v>
      </c>
      <c r="E98" s="39" t="s">
        <v>2791</v>
      </c>
      <c r="F98" s="246" t="s">
        <v>4675</v>
      </c>
      <c r="G98" s="359"/>
      <c r="H98" s="243"/>
      <c r="I98" s="92"/>
      <c r="J98" s="48"/>
      <c r="K98" s="36"/>
      <c r="L98" s="103">
        <v>38362</v>
      </c>
      <c r="M98" s="98"/>
      <c r="N98" t="str">
        <f t="shared" si="2"/>
        <v>DUPLICATE</v>
      </c>
    </row>
    <row r="99" spans="1:14" hidden="1" outlineLevel="2">
      <c r="A99" s="285"/>
      <c r="B99" s="332">
        <f t="shared" si="3"/>
        <v>16</v>
      </c>
      <c r="C99" s="58" t="s">
        <v>1097</v>
      </c>
      <c r="D99" s="139" t="s">
        <v>1096</v>
      </c>
      <c r="E99" s="39" t="s">
        <v>2791</v>
      </c>
      <c r="F99" s="246" t="s">
        <v>4675</v>
      </c>
      <c r="G99" s="359"/>
      <c r="H99" s="83"/>
      <c r="I99" s="92"/>
      <c r="J99" s="48"/>
      <c r="K99" s="36"/>
      <c r="L99" s="103">
        <v>38362</v>
      </c>
      <c r="M99" s="98"/>
      <c r="N99" t="str">
        <f t="shared" si="2"/>
        <v/>
      </c>
    </row>
    <row r="100" spans="1:14" hidden="1" outlineLevel="2">
      <c r="A100" s="285"/>
      <c r="B100" s="332">
        <f t="shared" si="3"/>
        <v>16</v>
      </c>
      <c r="C100" s="58" t="s">
        <v>1093</v>
      </c>
      <c r="D100" s="139" t="s">
        <v>4420</v>
      </c>
      <c r="E100" s="39" t="s">
        <v>2791</v>
      </c>
      <c r="F100" s="246" t="s">
        <v>4675</v>
      </c>
      <c r="G100" s="359"/>
      <c r="H100" s="83"/>
      <c r="I100" s="92"/>
      <c r="J100" s="48"/>
      <c r="K100" s="36"/>
      <c r="L100" s="103">
        <v>38362</v>
      </c>
      <c r="M100" s="98"/>
      <c r="N100" t="str">
        <f t="shared" si="2"/>
        <v/>
      </c>
    </row>
    <row r="101" spans="1:14" hidden="1" outlineLevel="2">
      <c r="A101" s="285"/>
      <c r="B101" s="332">
        <f t="shared" si="3"/>
        <v>16</v>
      </c>
      <c r="C101" s="58" t="s">
        <v>4247</v>
      </c>
      <c r="D101" s="139" t="s">
        <v>4246</v>
      </c>
      <c r="E101" s="39" t="s">
        <v>2791</v>
      </c>
      <c r="F101" s="246" t="s">
        <v>4675</v>
      </c>
      <c r="G101" s="359"/>
      <c r="H101" s="83"/>
      <c r="I101" s="92"/>
      <c r="J101" s="48"/>
      <c r="K101" s="36"/>
      <c r="L101" s="103">
        <v>38362</v>
      </c>
      <c r="M101" s="98"/>
      <c r="N101" t="str">
        <f t="shared" si="2"/>
        <v/>
      </c>
    </row>
    <row r="102" spans="1:14" hidden="1" outlineLevel="2">
      <c r="A102" s="285"/>
      <c r="B102" s="332">
        <f t="shared" si="3"/>
        <v>16</v>
      </c>
      <c r="C102" s="58" t="s">
        <v>4584</v>
      </c>
      <c r="D102" s="139" t="s">
        <v>4583</v>
      </c>
      <c r="E102" s="39" t="s">
        <v>2791</v>
      </c>
      <c r="F102" s="246" t="s">
        <v>4675</v>
      </c>
      <c r="G102" s="359"/>
      <c r="H102" s="244"/>
      <c r="I102" s="92"/>
      <c r="J102" s="48"/>
      <c r="K102" s="36"/>
      <c r="L102" s="103">
        <v>38362</v>
      </c>
      <c r="M102" s="98"/>
      <c r="N102" t="str">
        <f t="shared" si="2"/>
        <v/>
      </c>
    </row>
    <row r="103" spans="1:14" s="232" customFormat="1" ht="26.4" hidden="1" outlineLevel="2">
      <c r="A103" s="285"/>
      <c r="B103" s="332">
        <f t="shared" si="3"/>
        <v>16</v>
      </c>
      <c r="C103" s="168" t="s">
        <v>3133</v>
      </c>
      <c r="D103" s="246" t="s">
        <v>3132</v>
      </c>
      <c r="E103" s="39" t="s">
        <v>2798</v>
      </c>
      <c r="F103" s="246" t="s">
        <v>4676</v>
      </c>
      <c r="G103" s="246" t="s">
        <v>5360</v>
      </c>
      <c r="H103" s="44">
        <v>42145</v>
      </c>
      <c r="I103" s="45" t="s">
        <v>5286</v>
      </c>
      <c r="J103" s="48"/>
      <c r="K103" s="210"/>
      <c r="L103" s="103">
        <v>38362</v>
      </c>
      <c r="M103" s="98">
        <v>42231</v>
      </c>
      <c r="N103" t="str">
        <f t="shared" si="2"/>
        <v/>
      </c>
    </row>
    <row r="104" spans="1:14" hidden="1" outlineLevel="2">
      <c r="A104" s="285"/>
      <c r="B104" s="332">
        <f t="shared" si="3"/>
        <v>16</v>
      </c>
      <c r="C104" s="58" t="s">
        <v>3126</v>
      </c>
      <c r="D104" s="139" t="s">
        <v>3125</v>
      </c>
      <c r="E104" s="39" t="s">
        <v>2791</v>
      </c>
      <c r="F104" s="246" t="s">
        <v>4675</v>
      </c>
      <c r="G104" s="359"/>
      <c r="H104" s="243"/>
      <c r="I104" s="92"/>
      <c r="J104" s="48"/>
      <c r="K104" s="36"/>
      <c r="L104" s="103">
        <v>38362</v>
      </c>
      <c r="M104" s="98"/>
      <c r="N104" t="str">
        <f t="shared" si="2"/>
        <v/>
      </c>
    </row>
    <row r="105" spans="1:14" hidden="1" outlineLevel="2">
      <c r="A105" s="285"/>
      <c r="B105" s="332">
        <f t="shared" si="3"/>
        <v>16</v>
      </c>
      <c r="C105" s="58" t="s">
        <v>4726</v>
      </c>
      <c r="D105" s="139" t="s">
        <v>4725</v>
      </c>
      <c r="E105" s="39" t="s">
        <v>2791</v>
      </c>
      <c r="F105" s="246" t="s">
        <v>4675</v>
      </c>
      <c r="G105" s="359"/>
      <c r="H105" s="83"/>
      <c r="I105" s="92"/>
      <c r="J105" s="48"/>
      <c r="K105" s="36"/>
      <c r="L105" s="103">
        <v>38362</v>
      </c>
      <c r="M105" s="98"/>
      <c r="N105" t="str">
        <f t="shared" si="2"/>
        <v/>
      </c>
    </row>
    <row r="106" spans="1:14" hidden="1" outlineLevel="2">
      <c r="A106" s="285"/>
      <c r="B106" s="332">
        <f t="shared" si="3"/>
        <v>16</v>
      </c>
      <c r="C106" s="58" t="s">
        <v>1292</v>
      </c>
      <c r="D106" s="139" t="s">
        <v>1291</v>
      </c>
      <c r="E106" s="39" t="s">
        <v>2791</v>
      </c>
      <c r="F106" s="246" t="s">
        <v>4675</v>
      </c>
      <c r="G106" s="359"/>
      <c r="H106" s="83"/>
      <c r="I106" s="92"/>
      <c r="J106" s="48"/>
      <c r="K106" s="36"/>
      <c r="L106" s="103">
        <v>40940</v>
      </c>
      <c r="M106" s="98"/>
      <c r="N106" t="str">
        <f t="shared" si="2"/>
        <v>DUPLICATE</v>
      </c>
    </row>
    <row r="107" spans="1:14" hidden="1" outlineLevel="2">
      <c r="A107" s="285"/>
      <c r="B107" s="332">
        <f t="shared" si="3"/>
        <v>16</v>
      </c>
      <c r="C107" s="58" t="s">
        <v>739</v>
      </c>
      <c r="D107" s="139" t="s">
        <v>738</v>
      </c>
      <c r="E107" s="39" t="s">
        <v>2791</v>
      </c>
      <c r="F107" s="246" t="s">
        <v>4675</v>
      </c>
      <c r="G107" s="359"/>
      <c r="H107" s="83"/>
      <c r="I107" s="92"/>
      <c r="J107" s="48"/>
      <c r="K107" s="36"/>
      <c r="L107" s="103">
        <v>38362</v>
      </c>
      <c r="M107" s="98"/>
      <c r="N107" t="str">
        <f t="shared" si="2"/>
        <v/>
      </c>
    </row>
    <row r="108" spans="1:14" hidden="1" outlineLevel="2">
      <c r="A108" s="285"/>
      <c r="B108" s="332">
        <f t="shared" si="3"/>
        <v>16</v>
      </c>
      <c r="C108" s="58" t="s">
        <v>2121</v>
      </c>
      <c r="D108" s="139" t="s">
        <v>4735</v>
      </c>
      <c r="E108" s="39" t="s">
        <v>2791</v>
      </c>
      <c r="F108" s="246" t="s">
        <v>4675</v>
      </c>
      <c r="G108" s="359"/>
      <c r="H108" s="83"/>
      <c r="I108" s="92"/>
      <c r="J108" s="48"/>
      <c r="K108" s="36"/>
      <c r="L108" s="103">
        <v>38362</v>
      </c>
      <c r="M108" s="98"/>
      <c r="N108" t="str">
        <f t="shared" si="2"/>
        <v/>
      </c>
    </row>
    <row r="109" spans="1:14" hidden="1" outlineLevel="2">
      <c r="A109" s="285"/>
      <c r="B109" s="332">
        <f t="shared" si="3"/>
        <v>16</v>
      </c>
      <c r="C109" s="58" t="s">
        <v>2128</v>
      </c>
      <c r="D109" s="139" t="s">
        <v>2127</v>
      </c>
      <c r="E109" s="39" t="s">
        <v>2791</v>
      </c>
      <c r="F109" s="246" t="s">
        <v>4675</v>
      </c>
      <c r="G109" s="359"/>
      <c r="H109" s="83"/>
      <c r="I109" s="92"/>
      <c r="J109" s="48"/>
      <c r="K109" s="36"/>
      <c r="L109" s="103">
        <v>38362</v>
      </c>
      <c r="M109" s="98"/>
      <c r="N109" t="str">
        <f t="shared" si="2"/>
        <v/>
      </c>
    </row>
    <row r="110" spans="1:14" hidden="1" outlineLevel="2">
      <c r="A110" s="285"/>
      <c r="B110" s="332">
        <f t="shared" si="3"/>
        <v>16</v>
      </c>
      <c r="C110" s="58" t="s">
        <v>3380</v>
      </c>
      <c r="D110" s="139" t="s">
        <v>3379</v>
      </c>
      <c r="E110" s="39" t="s">
        <v>2791</v>
      </c>
      <c r="F110" s="246" t="s">
        <v>4675</v>
      </c>
      <c r="G110" s="359"/>
      <c r="H110" s="83"/>
      <c r="I110" s="92"/>
      <c r="J110" s="48"/>
      <c r="K110" s="36"/>
      <c r="L110" s="103">
        <v>38362</v>
      </c>
      <c r="M110" s="98"/>
      <c r="N110" t="str">
        <f t="shared" si="2"/>
        <v/>
      </c>
    </row>
    <row r="111" spans="1:14" ht="26.4" hidden="1" outlineLevel="2">
      <c r="A111" s="285"/>
      <c r="B111" s="332">
        <f t="shared" si="3"/>
        <v>16</v>
      </c>
      <c r="C111" s="58" t="s">
        <v>4367</v>
      </c>
      <c r="D111" s="139" t="s">
        <v>4366</v>
      </c>
      <c r="E111" s="39" t="s">
        <v>2791</v>
      </c>
      <c r="F111" s="246" t="s">
        <v>4675</v>
      </c>
      <c r="G111" s="359"/>
      <c r="H111" s="83"/>
      <c r="I111" s="92"/>
      <c r="J111" s="48"/>
      <c r="K111" s="36"/>
      <c r="L111" s="103">
        <v>38362</v>
      </c>
      <c r="M111" s="98"/>
      <c r="N111" t="str">
        <f t="shared" si="2"/>
        <v/>
      </c>
    </row>
    <row r="112" spans="1:14" ht="26.4" hidden="1" outlineLevel="2">
      <c r="A112" s="285"/>
      <c r="B112" s="332">
        <f t="shared" si="3"/>
        <v>16</v>
      </c>
      <c r="C112" s="58" t="s">
        <v>4355</v>
      </c>
      <c r="D112" s="139" t="s">
        <v>4354</v>
      </c>
      <c r="E112" s="39" t="s">
        <v>2791</v>
      </c>
      <c r="F112" s="246" t="s">
        <v>4675</v>
      </c>
      <c r="G112" s="359"/>
      <c r="H112" s="83"/>
      <c r="I112" s="92"/>
      <c r="J112" s="48"/>
      <c r="K112" s="36"/>
      <c r="L112" s="103">
        <v>38362</v>
      </c>
      <c r="M112" s="98"/>
      <c r="N112" t="str">
        <f t="shared" si="2"/>
        <v/>
      </c>
    </row>
    <row r="113" spans="1:14" ht="26.4" hidden="1" outlineLevel="2">
      <c r="A113" s="285"/>
      <c r="B113" s="332">
        <f t="shared" si="3"/>
        <v>16</v>
      </c>
      <c r="C113" s="58" t="s">
        <v>4353</v>
      </c>
      <c r="D113" s="139" t="s">
        <v>4352</v>
      </c>
      <c r="E113" s="39" t="s">
        <v>2791</v>
      </c>
      <c r="F113" s="246" t="s">
        <v>4675</v>
      </c>
      <c r="G113" s="359"/>
      <c r="H113" s="83"/>
      <c r="I113" s="92"/>
      <c r="J113" s="48"/>
      <c r="K113" s="36"/>
      <c r="L113" s="103">
        <v>38362</v>
      </c>
      <c r="M113" s="98"/>
      <c r="N113" t="str">
        <f t="shared" si="2"/>
        <v/>
      </c>
    </row>
    <row r="114" spans="1:14" hidden="1" outlineLevel="2">
      <c r="A114" s="285"/>
      <c r="B114" s="332">
        <f t="shared" si="3"/>
        <v>16</v>
      </c>
      <c r="C114" s="58" t="s">
        <v>4722</v>
      </c>
      <c r="D114" s="139" t="s">
        <v>4721</v>
      </c>
      <c r="E114" s="39" t="s">
        <v>2791</v>
      </c>
      <c r="F114" s="246" t="s">
        <v>4675</v>
      </c>
      <c r="G114" s="359"/>
      <c r="H114" s="83"/>
      <c r="I114" s="92"/>
      <c r="J114" s="48"/>
      <c r="K114" s="36"/>
      <c r="L114" s="103">
        <v>38362</v>
      </c>
      <c r="M114" s="98"/>
      <c r="N114" t="str">
        <f t="shared" si="2"/>
        <v/>
      </c>
    </row>
    <row r="115" spans="1:14" hidden="1" outlineLevel="2">
      <c r="A115" s="285"/>
      <c r="B115" s="332">
        <f t="shared" si="3"/>
        <v>16</v>
      </c>
      <c r="C115" s="58" t="s">
        <v>4720</v>
      </c>
      <c r="D115" s="139" t="s">
        <v>4719</v>
      </c>
      <c r="E115" s="39" t="s">
        <v>2791</v>
      </c>
      <c r="F115" s="246" t="s">
        <v>4675</v>
      </c>
      <c r="G115" s="359"/>
      <c r="H115" s="83"/>
      <c r="I115" s="92"/>
      <c r="J115" s="48"/>
      <c r="K115" s="36"/>
      <c r="L115" s="103">
        <v>38362</v>
      </c>
      <c r="M115" s="98"/>
      <c r="N115" t="str">
        <f t="shared" si="2"/>
        <v/>
      </c>
    </row>
    <row r="116" spans="1:14" ht="26.4" hidden="1" outlineLevel="2">
      <c r="A116" s="285"/>
      <c r="B116" s="332">
        <f t="shared" si="3"/>
        <v>16</v>
      </c>
      <c r="C116" s="58" t="s">
        <v>4714</v>
      </c>
      <c r="D116" s="246" t="s">
        <v>4713</v>
      </c>
      <c r="E116" s="39" t="s">
        <v>2791</v>
      </c>
      <c r="F116" s="246" t="s">
        <v>4675</v>
      </c>
      <c r="G116" s="359"/>
      <c r="H116" s="83"/>
      <c r="I116" s="92"/>
      <c r="J116" s="48"/>
      <c r="K116" s="36"/>
      <c r="L116" s="103">
        <v>38362</v>
      </c>
      <c r="M116" s="98"/>
      <c r="N116" t="str">
        <f t="shared" si="2"/>
        <v/>
      </c>
    </row>
    <row r="117" spans="1:14" hidden="1" outlineLevel="2">
      <c r="A117" s="285"/>
      <c r="B117" s="332">
        <f t="shared" si="3"/>
        <v>16</v>
      </c>
      <c r="C117" s="58" t="s">
        <v>3989</v>
      </c>
      <c r="D117" s="139" t="s">
        <v>3988</v>
      </c>
      <c r="E117" s="39" t="s">
        <v>2791</v>
      </c>
      <c r="F117" s="246" t="s">
        <v>4675</v>
      </c>
      <c r="G117" s="359"/>
      <c r="H117" s="83"/>
      <c r="I117" s="92"/>
      <c r="J117" s="48"/>
      <c r="K117" s="36"/>
      <c r="L117" s="103">
        <v>38362</v>
      </c>
      <c r="M117" s="98"/>
      <c r="N117" t="str">
        <f t="shared" si="2"/>
        <v/>
      </c>
    </row>
    <row r="118" spans="1:14" hidden="1" outlineLevel="2">
      <c r="A118" s="285"/>
      <c r="B118" s="332">
        <f t="shared" si="3"/>
        <v>16</v>
      </c>
      <c r="C118" s="58" t="s">
        <v>3989</v>
      </c>
      <c r="D118" s="139" t="s">
        <v>4733</v>
      </c>
      <c r="E118" s="39" t="s">
        <v>2791</v>
      </c>
      <c r="F118" s="246" t="s">
        <v>4676</v>
      </c>
      <c r="G118" s="359" t="s">
        <v>5357</v>
      </c>
      <c r="H118" s="83"/>
      <c r="I118" s="92"/>
      <c r="J118" s="48"/>
      <c r="K118" s="36"/>
      <c r="L118" s="103">
        <v>38362</v>
      </c>
      <c r="M118" s="98">
        <v>42036</v>
      </c>
      <c r="N118" t="str">
        <f t="shared" si="2"/>
        <v/>
      </c>
    </row>
    <row r="119" spans="1:14" hidden="1" outlineLevel="2">
      <c r="A119" s="285"/>
      <c r="B119" s="332">
        <f t="shared" si="3"/>
        <v>16</v>
      </c>
      <c r="C119" s="58" t="s">
        <v>4417</v>
      </c>
      <c r="D119" s="139" t="s">
        <v>4416</v>
      </c>
      <c r="E119" s="39" t="s">
        <v>2791</v>
      </c>
      <c r="F119" s="246" t="s">
        <v>4675</v>
      </c>
      <c r="G119" s="359"/>
      <c r="H119" s="83"/>
      <c r="I119" s="92"/>
      <c r="J119" s="48"/>
      <c r="K119" s="36"/>
      <c r="L119" s="103">
        <v>38362</v>
      </c>
      <c r="M119" s="98"/>
      <c r="N119" t="str">
        <f t="shared" si="2"/>
        <v/>
      </c>
    </row>
    <row r="120" spans="1:14" hidden="1" outlineLevel="2">
      <c r="A120" s="285"/>
      <c r="B120" s="332">
        <f t="shared" si="3"/>
        <v>16</v>
      </c>
      <c r="C120" s="58" t="s">
        <v>826</v>
      </c>
      <c r="D120" s="139" t="s">
        <v>825</v>
      </c>
      <c r="E120" s="39" t="s">
        <v>2791</v>
      </c>
      <c r="F120" s="246" t="s">
        <v>4675</v>
      </c>
      <c r="G120" s="359"/>
      <c r="H120" s="83"/>
      <c r="I120" s="92"/>
      <c r="J120" s="48"/>
      <c r="K120" s="36"/>
      <c r="L120" s="103">
        <v>38362</v>
      </c>
      <c r="M120" s="98"/>
      <c r="N120" t="str">
        <f t="shared" si="2"/>
        <v/>
      </c>
    </row>
    <row r="121" spans="1:14" hidden="1" outlineLevel="2">
      <c r="A121" s="285"/>
      <c r="B121" s="332">
        <f t="shared" si="3"/>
        <v>16</v>
      </c>
      <c r="C121" s="58" t="s">
        <v>5008</v>
      </c>
      <c r="D121" s="139" t="s">
        <v>5007</v>
      </c>
      <c r="E121" s="39" t="s">
        <v>2791</v>
      </c>
      <c r="F121" s="246" t="s">
        <v>4675</v>
      </c>
      <c r="G121" s="359"/>
      <c r="H121" s="83"/>
      <c r="I121" s="92"/>
      <c r="J121" s="48"/>
      <c r="K121" s="36"/>
      <c r="L121" s="103">
        <v>38362</v>
      </c>
      <c r="M121" s="98"/>
      <c r="N121" t="str">
        <f t="shared" si="2"/>
        <v/>
      </c>
    </row>
    <row r="122" spans="1:14" hidden="1" outlineLevel="2">
      <c r="A122" s="285"/>
      <c r="B122" s="332">
        <f t="shared" si="3"/>
        <v>16</v>
      </c>
      <c r="C122" s="58" t="s">
        <v>4365</v>
      </c>
      <c r="D122" s="139" t="s">
        <v>4364</v>
      </c>
      <c r="E122" s="39" t="s">
        <v>2791</v>
      </c>
      <c r="F122" s="246" t="s">
        <v>4675</v>
      </c>
      <c r="G122" s="359"/>
      <c r="H122" s="83"/>
      <c r="I122" s="92"/>
      <c r="J122" s="48"/>
      <c r="K122" s="36"/>
      <c r="L122" s="103">
        <v>38362</v>
      </c>
      <c r="M122" s="98"/>
      <c r="N122" t="str">
        <f t="shared" si="2"/>
        <v/>
      </c>
    </row>
    <row r="123" spans="1:14" hidden="1" outlineLevel="2">
      <c r="A123" s="285"/>
      <c r="B123" s="332">
        <f t="shared" si="3"/>
        <v>16</v>
      </c>
      <c r="C123" s="58" t="s">
        <v>197</v>
      </c>
      <c r="D123" s="139" t="s">
        <v>196</v>
      </c>
      <c r="E123" s="39" t="s">
        <v>2791</v>
      </c>
      <c r="F123" s="246" t="s">
        <v>4675</v>
      </c>
      <c r="G123" s="359"/>
      <c r="H123" s="83"/>
      <c r="I123" s="92"/>
      <c r="J123" s="48"/>
      <c r="K123" s="36"/>
      <c r="L123" s="103">
        <v>38362</v>
      </c>
      <c r="M123" s="98"/>
      <c r="N123" t="str">
        <f t="shared" si="2"/>
        <v>DUPLICATE</v>
      </c>
    </row>
    <row r="124" spans="1:14" hidden="1" outlineLevel="2">
      <c r="A124" s="285"/>
      <c r="B124" s="332">
        <f t="shared" si="3"/>
        <v>16</v>
      </c>
      <c r="C124" s="58" t="s">
        <v>2722</v>
      </c>
      <c r="D124" s="139" t="s">
        <v>2721</v>
      </c>
      <c r="E124" s="39" t="s">
        <v>2791</v>
      </c>
      <c r="F124" s="246" t="s">
        <v>4675</v>
      </c>
      <c r="G124" s="359"/>
      <c r="H124" s="83"/>
      <c r="I124" s="92"/>
      <c r="J124" s="48"/>
      <c r="K124" s="36"/>
      <c r="L124" s="103">
        <v>38362</v>
      </c>
      <c r="M124" s="98"/>
      <c r="N124" t="str">
        <f t="shared" si="2"/>
        <v>DUPLICATE</v>
      </c>
    </row>
    <row r="125" spans="1:14" hidden="1" outlineLevel="2">
      <c r="A125" s="285"/>
      <c r="B125" s="332">
        <f t="shared" si="3"/>
        <v>16</v>
      </c>
      <c r="C125" s="58" t="s">
        <v>191</v>
      </c>
      <c r="D125" s="139" t="s">
        <v>2725</v>
      </c>
      <c r="E125" s="39" t="s">
        <v>2791</v>
      </c>
      <c r="F125" s="246" t="s">
        <v>4675</v>
      </c>
      <c r="G125" s="359"/>
      <c r="H125" s="83"/>
      <c r="I125" s="92"/>
      <c r="J125" s="48"/>
      <c r="K125" s="36"/>
      <c r="L125" s="103">
        <v>38362</v>
      </c>
      <c r="M125" s="98"/>
      <c r="N125" t="str">
        <f t="shared" si="2"/>
        <v>DUPLICATE</v>
      </c>
    </row>
    <row r="126" spans="1:14" hidden="1" outlineLevel="2">
      <c r="A126" s="285"/>
      <c r="B126" s="332">
        <f t="shared" si="3"/>
        <v>16</v>
      </c>
      <c r="C126" s="58" t="s">
        <v>4205</v>
      </c>
      <c r="D126" s="139" t="s">
        <v>4204</v>
      </c>
      <c r="E126" s="39" t="s">
        <v>2791</v>
      </c>
      <c r="F126" s="246" t="s">
        <v>4675</v>
      </c>
      <c r="G126" s="359"/>
      <c r="H126" s="83"/>
      <c r="I126" s="92"/>
      <c r="J126" s="48"/>
      <c r="K126" s="36"/>
      <c r="L126" s="103">
        <v>38362</v>
      </c>
      <c r="M126" s="98"/>
      <c r="N126" t="str">
        <f t="shared" si="2"/>
        <v/>
      </c>
    </row>
    <row r="127" spans="1:14" hidden="1" outlineLevel="2">
      <c r="A127" s="285"/>
      <c r="B127" s="332">
        <f t="shared" si="3"/>
        <v>16</v>
      </c>
      <c r="C127" s="58" t="s">
        <v>1747</v>
      </c>
      <c r="D127" s="139" t="s">
        <v>4370</v>
      </c>
      <c r="E127" s="39" t="s">
        <v>2791</v>
      </c>
      <c r="F127" s="246" t="s">
        <v>4675</v>
      </c>
      <c r="G127" s="359"/>
      <c r="H127" s="83"/>
      <c r="I127" s="92"/>
      <c r="J127" s="48"/>
      <c r="K127" s="36"/>
      <c r="L127" s="103">
        <v>38362</v>
      </c>
      <c r="M127" s="98"/>
      <c r="N127" t="str">
        <f t="shared" si="2"/>
        <v/>
      </c>
    </row>
    <row r="128" spans="1:14" hidden="1" outlineLevel="2">
      <c r="A128" s="285"/>
      <c r="B128" s="332">
        <f t="shared" si="3"/>
        <v>16</v>
      </c>
      <c r="C128" s="58" t="s">
        <v>1099</v>
      </c>
      <c r="D128" s="139" t="s">
        <v>1098</v>
      </c>
      <c r="E128" s="39" t="s">
        <v>2791</v>
      </c>
      <c r="F128" s="246" t="s">
        <v>4675</v>
      </c>
      <c r="G128" s="359"/>
      <c r="H128" s="83"/>
      <c r="I128" s="92"/>
      <c r="J128" s="48"/>
      <c r="K128" s="36"/>
      <c r="L128" s="103">
        <v>38362</v>
      </c>
      <c r="M128" s="98"/>
      <c r="N128" t="str">
        <f t="shared" si="2"/>
        <v/>
      </c>
    </row>
    <row r="129" spans="1:14" hidden="1" outlineLevel="2">
      <c r="A129" s="285"/>
      <c r="B129" s="332">
        <f t="shared" si="3"/>
        <v>16</v>
      </c>
      <c r="C129" s="58" t="s">
        <v>4207</v>
      </c>
      <c r="D129" s="139" t="s">
        <v>4206</v>
      </c>
      <c r="E129" s="39" t="s">
        <v>2791</v>
      </c>
      <c r="F129" s="246" t="s">
        <v>4675</v>
      </c>
      <c r="G129" s="359"/>
      <c r="H129" s="83"/>
      <c r="I129" s="92"/>
      <c r="J129" s="48"/>
      <c r="K129" s="36"/>
      <c r="L129" s="103">
        <v>38362</v>
      </c>
      <c r="M129" s="98"/>
      <c r="N129" t="str">
        <f t="shared" si="2"/>
        <v/>
      </c>
    </row>
    <row r="130" spans="1:14" hidden="1" outlineLevel="2">
      <c r="A130" s="285"/>
      <c r="B130" s="332">
        <f t="shared" si="3"/>
        <v>16</v>
      </c>
      <c r="C130" s="58" t="s">
        <v>3994</v>
      </c>
      <c r="D130" s="139" t="s">
        <v>3993</v>
      </c>
      <c r="E130" s="39" t="s">
        <v>2791</v>
      </c>
      <c r="F130" s="246" t="s">
        <v>4675</v>
      </c>
      <c r="G130" s="359"/>
      <c r="H130" s="83"/>
      <c r="I130" s="92"/>
      <c r="J130" s="48"/>
      <c r="K130" s="36"/>
      <c r="L130" s="103">
        <v>38362</v>
      </c>
      <c r="M130" s="98"/>
      <c r="N130" t="str">
        <f t="shared" ref="N130:N193" si="4">IF(D130="NA","",IF(COUNTIF($D$2:$D$4998,D130)&gt;1,"DUPLICATE",""))</f>
        <v/>
      </c>
    </row>
    <row r="131" spans="1:14" hidden="1" outlineLevel="2">
      <c r="A131" s="285"/>
      <c r="B131" s="332">
        <f t="shared" ref="B131:B194" si="5">IF(A131&gt;0,A131,B130)</f>
        <v>16</v>
      </c>
      <c r="C131" s="58" t="s">
        <v>3994</v>
      </c>
      <c r="D131" s="139" t="s">
        <v>814</v>
      </c>
      <c r="E131" s="39" t="s">
        <v>2791</v>
      </c>
      <c r="F131" s="246" t="s">
        <v>4675</v>
      </c>
      <c r="G131" s="359"/>
      <c r="H131" s="83"/>
      <c r="I131" s="92"/>
      <c r="J131" s="48"/>
      <c r="K131" s="36"/>
      <c r="L131" s="103">
        <v>38362</v>
      </c>
      <c r="M131" s="98"/>
      <c r="N131" t="str">
        <f t="shared" si="4"/>
        <v/>
      </c>
    </row>
    <row r="132" spans="1:14" hidden="1" outlineLevel="2">
      <c r="A132" s="285"/>
      <c r="B132" s="332">
        <f t="shared" si="5"/>
        <v>16</v>
      </c>
      <c r="C132" s="58" t="s">
        <v>5012</v>
      </c>
      <c r="D132" s="139" t="s">
        <v>5011</v>
      </c>
      <c r="E132" s="39" t="s">
        <v>2791</v>
      </c>
      <c r="F132" s="246" t="s">
        <v>4675</v>
      </c>
      <c r="G132" s="359"/>
      <c r="H132" s="83"/>
      <c r="I132" s="92"/>
      <c r="J132" s="48"/>
      <c r="K132" s="36"/>
      <c r="L132" s="103">
        <v>38362</v>
      </c>
      <c r="M132" s="98"/>
      <c r="N132" t="str">
        <f t="shared" si="4"/>
        <v/>
      </c>
    </row>
    <row r="133" spans="1:14" hidden="1" outlineLevel="2">
      <c r="A133" s="285"/>
      <c r="B133" s="332">
        <f t="shared" si="5"/>
        <v>16</v>
      </c>
      <c r="C133" s="58" t="s">
        <v>3135</v>
      </c>
      <c r="D133" s="139" t="s">
        <v>3134</v>
      </c>
      <c r="E133" s="39" t="s">
        <v>2791</v>
      </c>
      <c r="F133" s="246" t="s">
        <v>4675</v>
      </c>
      <c r="G133" s="359"/>
      <c r="H133" s="83"/>
      <c r="I133" s="92"/>
      <c r="J133" s="48"/>
      <c r="K133" s="36"/>
      <c r="L133" s="103">
        <v>38362</v>
      </c>
      <c r="M133" s="98"/>
      <c r="N133" t="str">
        <f t="shared" si="4"/>
        <v/>
      </c>
    </row>
    <row r="134" spans="1:14" hidden="1" outlineLevel="2">
      <c r="A134" s="285"/>
      <c r="B134" s="332">
        <f t="shared" si="5"/>
        <v>16</v>
      </c>
      <c r="C134" s="58" t="s">
        <v>824</v>
      </c>
      <c r="D134" s="139" t="s">
        <v>823</v>
      </c>
      <c r="E134" s="39" t="s">
        <v>2791</v>
      </c>
      <c r="F134" s="246" t="s">
        <v>4675</v>
      </c>
      <c r="G134" s="359"/>
      <c r="H134" s="83"/>
      <c r="I134" s="92"/>
      <c r="J134" s="48"/>
      <c r="K134" s="36"/>
      <c r="L134" s="103">
        <v>38362</v>
      </c>
      <c r="M134" s="98"/>
      <c r="N134" t="str">
        <f t="shared" si="4"/>
        <v/>
      </c>
    </row>
    <row r="135" spans="1:14" ht="26.4" hidden="1" outlineLevel="2">
      <c r="A135" s="285"/>
      <c r="B135" s="332">
        <f t="shared" si="5"/>
        <v>16</v>
      </c>
      <c r="C135" s="58" t="s">
        <v>580</v>
      </c>
      <c r="D135" s="139" t="s">
        <v>127</v>
      </c>
      <c r="E135" s="39" t="s">
        <v>2791</v>
      </c>
      <c r="F135" s="246" t="s">
        <v>4675</v>
      </c>
      <c r="G135" s="359"/>
      <c r="H135" s="83"/>
      <c r="I135" s="92"/>
      <c r="J135" s="48"/>
      <c r="K135" s="36"/>
      <c r="L135" s="103">
        <v>38362</v>
      </c>
      <c r="M135" s="98"/>
      <c r="N135" t="str">
        <f t="shared" si="4"/>
        <v/>
      </c>
    </row>
    <row r="136" spans="1:14" ht="26.4" hidden="1" outlineLevel="2">
      <c r="A136" s="285"/>
      <c r="B136" s="332">
        <f t="shared" si="5"/>
        <v>16</v>
      </c>
      <c r="C136" s="58" t="s">
        <v>581</v>
      </c>
      <c r="D136" s="139" t="s">
        <v>4732</v>
      </c>
      <c r="E136" s="39" t="s">
        <v>2791</v>
      </c>
      <c r="F136" s="246" t="s">
        <v>4675</v>
      </c>
      <c r="G136" s="359"/>
      <c r="H136" s="83"/>
      <c r="I136" s="92"/>
      <c r="J136" s="48"/>
      <c r="K136" s="36"/>
      <c r="L136" s="103">
        <v>38362</v>
      </c>
      <c r="M136" s="98"/>
      <c r="N136" t="str">
        <f t="shared" si="4"/>
        <v/>
      </c>
    </row>
    <row r="137" spans="1:14" hidden="1" outlineLevel="2">
      <c r="A137" s="285"/>
      <c r="B137" s="332">
        <f t="shared" si="5"/>
        <v>16</v>
      </c>
      <c r="C137" s="58" t="s">
        <v>4209</v>
      </c>
      <c r="D137" s="139" t="s">
        <v>4208</v>
      </c>
      <c r="E137" s="39" t="s">
        <v>2791</v>
      </c>
      <c r="F137" s="246" t="s">
        <v>4675</v>
      </c>
      <c r="G137" s="359"/>
      <c r="H137" s="83"/>
      <c r="I137" s="92"/>
      <c r="J137" s="48"/>
      <c r="K137" s="36"/>
      <c r="L137" s="103">
        <v>38362</v>
      </c>
      <c r="M137" s="98"/>
      <c r="N137" t="str">
        <f t="shared" si="4"/>
        <v/>
      </c>
    </row>
    <row r="138" spans="1:14" hidden="1" outlineLevel="2">
      <c r="A138" s="285"/>
      <c r="B138" s="332">
        <f t="shared" si="5"/>
        <v>16</v>
      </c>
      <c r="C138" s="58" t="s">
        <v>4253</v>
      </c>
      <c r="D138" s="139" t="s">
        <v>4252</v>
      </c>
      <c r="E138" s="39" t="s">
        <v>2791</v>
      </c>
      <c r="F138" s="246" t="s">
        <v>4675</v>
      </c>
      <c r="G138" s="359"/>
      <c r="H138" s="83"/>
      <c r="I138" s="92"/>
      <c r="J138" s="48"/>
      <c r="K138" s="36"/>
      <c r="L138" s="103">
        <v>38362</v>
      </c>
      <c r="M138" s="98"/>
      <c r="N138" t="str">
        <f t="shared" si="4"/>
        <v/>
      </c>
    </row>
    <row r="139" spans="1:14" hidden="1" outlineLevel="2">
      <c r="A139" s="285"/>
      <c r="B139" s="332">
        <f t="shared" si="5"/>
        <v>16</v>
      </c>
      <c r="C139" s="58" t="s">
        <v>813</v>
      </c>
      <c r="D139" s="139" t="s">
        <v>812</v>
      </c>
      <c r="E139" s="39" t="s">
        <v>2791</v>
      </c>
      <c r="F139" s="246" t="s">
        <v>4675</v>
      </c>
      <c r="G139" s="359"/>
      <c r="H139" s="83"/>
      <c r="I139" s="92"/>
      <c r="J139" s="48"/>
      <c r="K139" s="36"/>
      <c r="L139" s="103">
        <v>38362</v>
      </c>
      <c r="M139" s="98"/>
      <c r="N139" t="str">
        <f t="shared" si="4"/>
        <v/>
      </c>
    </row>
    <row r="140" spans="1:14" hidden="1" outlineLevel="2">
      <c r="A140" s="285"/>
      <c r="B140" s="332">
        <f t="shared" si="5"/>
        <v>16</v>
      </c>
      <c r="C140" s="58" t="s">
        <v>3979</v>
      </c>
      <c r="D140" s="139" t="s">
        <v>3978</v>
      </c>
      <c r="E140" s="39" t="s">
        <v>2791</v>
      </c>
      <c r="F140" s="246" t="s">
        <v>4675</v>
      </c>
      <c r="G140" s="359"/>
      <c r="H140" s="83"/>
      <c r="I140" s="92"/>
      <c r="J140" s="48"/>
      <c r="K140" s="36"/>
      <c r="L140" s="103">
        <v>38362</v>
      </c>
      <c r="M140" s="98"/>
      <c r="N140" t="str">
        <f t="shared" si="4"/>
        <v/>
      </c>
    </row>
    <row r="141" spans="1:14" hidden="1" outlineLevel="2">
      <c r="A141" s="285"/>
      <c r="B141" s="332">
        <f t="shared" si="5"/>
        <v>16</v>
      </c>
      <c r="C141" s="58" t="s">
        <v>3011</v>
      </c>
      <c r="D141" s="139" t="s">
        <v>4356</v>
      </c>
      <c r="E141" s="39" t="s">
        <v>2791</v>
      </c>
      <c r="F141" s="246" t="s">
        <v>4675</v>
      </c>
      <c r="G141" s="359"/>
      <c r="H141" s="83"/>
      <c r="I141" s="92"/>
      <c r="J141" s="48"/>
      <c r="K141" s="36"/>
      <c r="L141" s="103">
        <v>38362</v>
      </c>
      <c r="M141" s="98"/>
      <c r="N141" t="str">
        <f t="shared" si="4"/>
        <v/>
      </c>
    </row>
    <row r="142" spans="1:14" hidden="1" outlineLevel="2">
      <c r="A142" s="285"/>
      <c r="B142" s="332">
        <f t="shared" si="5"/>
        <v>16</v>
      </c>
      <c r="C142" s="58" t="s">
        <v>3981</v>
      </c>
      <c r="D142" s="139" t="s">
        <v>3980</v>
      </c>
      <c r="E142" s="39" t="s">
        <v>2791</v>
      </c>
      <c r="F142" s="246" t="s">
        <v>4675</v>
      </c>
      <c r="G142" s="359"/>
      <c r="H142" s="83"/>
      <c r="I142" s="92"/>
      <c r="J142" s="48"/>
      <c r="K142" s="36"/>
      <c r="L142" s="103">
        <v>38362</v>
      </c>
      <c r="M142" s="98"/>
      <c r="N142" t="str">
        <f t="shared" si="4"/>
        <v/>
      </c>
    </row>
    <row r="143" spans="1:14" hidden="1" outlineLevel="2">
      <c r="A143" s="285"/>
      <c r="B143" s="332">
        <f t="shared" si="5"/>
        <v>16</v>
      </c>
      <c r="C143" s="58" t="s">
        <v>4213</v>
      </c>
      <c r="D143" s="139" t="s">
        <v>4212</v>
      </c>
      <c r="E143" s="39" t="s">
        <v>2791</v>
      </c>
      <c r="F143" s="246" t="s">
        <v>4675</v>
      </c>
      <c r="G143" s="359"/>
      <c r="H143" s="83"/>
      <c r="I143" s="92"/>
      <c r="J143" s="48"/>
      <c r="K143" s="36"/>
      <c r="L143" s="103">
        <v>38362</v>
      </c>
      <c r="M143" s="98"/>
      <c r="N143" t="str">
        <f t="shared" si="4"/>
        <v/>
      </c>
    </row>
    <row r="144" spans="1:14" hidden="1" outlineLevel="2">
      <c r="A144" s="285"/>
      <c r="B144" s="332">
        <f t="shared" si="5"/>
        <v>16</v>
      </c>
      <c r="C144" s="58" t="s">
        <v>1100</v>
      </c>
      <c r="D144" s="139" t="s">
        <v>4154</v>
      </c>
      <c r="E144" s="39" t="s">
        <v>2791</v>
      </c>
      <c r="F144" s="246" t="s">
        <v>4675</v>
      </c>
      <c r="G144" s="359"/>
      <c r="H144" s="83"/>
      <c r="I144" s="92"/>
      <c r="J144" s="48"/>
      <c r="K144" s="36"/>
      <c r="L144" s="103">
        <v>38362</v>
      </c>
      <c r="M144" s="98"/>
      <c r="N144" t="str">
        <f t="shared" si="4"/>
        <v/>
      </c>
    </row>
    <row r="145" spans="1:14" hidden="1" outlineLevel="2">
      <c r="A145" s="285"/>
      <c r="B145" s="332">
        <f t="shared" si="5"/>
        <v>16</v>
      </c>
      <c r="C145" s="58" t="s">
        <v>5263</v>
      </c>
      <c r="D145" s="139" t="s">
        <v>5264</v>
      </c>
      <c r="E145" s="39" t="s">
        <v>1938</v>
      </c>
      <c r="F145" s="246" t="s">
        <v>4675</v>
      </c>
      <c r="G145" s="359"/>
      <c r="H145" s="83"/>
      <c r="I145" s="92"/>
      <c r="J145" s="48"/>
      <c r="K145" s="36"/>
      <c r="L145" s="103">
        <v>41306</v>
      </c>
      <c r="M145" s="98"/>
      <c r="N145" t="str">
        <f t="shared" si="4"/>
        <v/>
      </c>
    </row>
    <row r="146" spans="1:14" hidden="1" outlineLevel="2">
      <c r="A146" s="285"/>
      <c r="B146" s="332">
        <f t="shared" si="5"/>
        <v>16</v>
      </c>
      <c r="C146" s="58" t="s">
        <v>5262</v>
      </c>
      <c r="D146" s="139" t="s">
        <v>4153</v>
      </c>
      <c r="E146" s="39" t="s">
        <v>2791</v>
      </c>
      <c r="F146" s="246" t="s">
        <v>4675</v>
      </c>
      <c r="G146" s="359"/>
      <c r="H146" s="83"/>
      <c r="I146" s="92"/>
      <c r="J146" s="48"/>
      <c r="K146" s="36"/>
      <c r="L146" s="103">
        <v>38362</v>
      </c>
      <c r="M146" s="98">
        <v>41306</v>
      </c>
      <c r="N146" t="str">
        <f t="shared" si="4"/>
        <v/>
      </c>
    </row>
    <row r="147" spans="1:14" hidden="1" outlineLevel="2">
      <c r="A147" s="285"/>
      <c r="B147" s="332">
        <f t="shared" si="5"/>
        <v>16</v>
      </c>
      <c r="C147" s="58" t="s">
        <v>4672</v>
      </c>
      <c r="D147" s="139" t="s">
        <v>4671</v>
      </c>
      <c r="E147" s="39" t="s">
        <v>2791</v>
      </c>
      <c r="F147" s="246" t="s">
        <v>4675</v>
      </c>
      <c r="G147" s="359"/>
      <c r="H147" s="83"/>
      <c r="I147" s="92"/>
      <c r="J147" s="48"/>
      <c r="K147" s="36"/>
      <c r="L147" s="103">
        <v>38362</v>
      </c>
      <c r="M147" s="98"/>
      <c r="N147" t="str">
        <f t="shared" si="4"/>
        <v/>
      </c>
    </row>
    <row r="148" spans="1:14" hidden="1" outlineLevel="2">
      <c r="A148" s="285"/>
      <c r="B148" s="332">
        <f t="shared" si="5"/>
        <v>16</v>
      </c>
      <c r="C148" s="58" t="s">
        <v>4419</v>
      </c>
      <c r="D148" s="139" t="s">
        <v>4418</v>
      </c>
      <c r="E148" s="39" t="s">
        <v>2791</v>
      </c>
      <c r="F148" s="246" t="s">
        <v>4675</v>
      </c>
      <c r="G148" s="359"/>
      <c r="H148" s="83"/>
      <c r="I148" s="92"/>
      <c r="J148" s="48"/>
      <c r="K148" s="36"/>
      <c r="L148" s="103">
        <v>38362</v>
      </c>
      <c r="M148" s="98"/>
      <c r="N148" t="str">
        <f t="shared" si="4"/>
        <v/>
      </c>
    </row>
    <row r="149" spans="1:14" hidden="1" outlineLevel="2">
      <c r="A149" s="285"/>
      <c r="B149" s="332">
        <f t="shared" si="5"/>
        <v>16</v>
      </c>
      <c r="C149" s="58" t="s">
        <v>4215</v>
      </c>
      <c r="D149" s="139" t="s">
        <v>4214</v>
      </c>
      <c r="E149" s="39" t="s">
        <v>2791</v>
      </c>
      <c r="F149" s="246" t="s">
        <v>4675</v>
      </c>
      <c r="G149" s="359"/>
      <c r="H149" s="83"/>
      <c r="I149" s="92"/>
      <c r="J149" s="48"/>
      <c r="K149" s="36"/>
      <c r="L149" s="103">
        <v>38362</v>
      </c>
      <c r="M149" s="98"/>
      <c r="N149" t="str">
        <f t="shared" si="4"/>
        <v/>
      </c>
    </row>
    <row r="150" spans="1:14" hidden="1" outlineLevel="2">
      <c r="A150" s="285"/>
      <c r="B150" s="332">
        <f t="shared" si="5"/>
        <v>16</v>
      </c>
      <c r="C150" s="58" t="s">
        <v>1102</v>
      </c>
      <c r="D150" s="139" t="s">
        <v>1101</v>
      </c>
      <c r="E150" s="39" t="s">
        <v>2791</v>
      </c>
      <c r="F150" s="246" t="s">
        <v>4675</v>
      </c>
      <c r="G150" s="359"/>
      <c r="H150" s="83"/>
      <c r="I150" s="92"/>
      <c r="J150" s="48"/>
      <c r="K150" s="36"/>
      <c r="L150" s="103">
        <v>38362</v>
      </c>
      <c r="M150" s="98"/>
      <c r="N150" t="str">
        <f t="shared" si="4"/>
        <v/>
      </c>
    </row>
    <row r="151" spans="1:14" hidden="1" outlineLevel="2">
      <c r="A151" s="285"/>
      <c r="B151" s="332">
        <f t="shared" si="5"/>
        <v>16</v>
      </c>
      <c r="C151" s="58" t="s">
        <v>4296</v>
      </c>
      <c r="D151" s="139" t="s">
        <v>4295</v>
      </c>
      <c r="E151" s="39" t="s">
        <v>2791</v>
      </c>
      <c r="F151" s="246" t="s">
        <v>4675</v>
      </c>
      <c r="G151" s="359"/>
      <c r="H151" s="83"/>
      <c r="I151" s="92"/>
      <c r="J151" s="48"/>
      <c r="K151" s="36"/>
      <c r="L151" s="103">
        <v>38362</v>
      </c>
      <c r="M151" s="98"/>
      <c r="N151" t="str">
        <f t="shared" si="4"/>
        <v/>
      </c>
    </row>
    <row r="152" spans="1:14" hidden="1" outlineLevel="2">
      <c r="A152" s="285"/>
      <c r="B152" s="332">
        <f t="shared" si="5"/>
        <v>16</v>
      </c>
      <c r="C152" s="58" t="s">
        <v>4211</v>
      </c>
      <c r="D152" s="139" t="s">
        <v>4210</v>
      </c>
      <c r="E152" s="39" t="s">
        <v>2791</v>
      </c>
      <c r="F152" s="246" t="s">
        <v>4675</v>
      </c>
      <c r="G152" s="359"/>
      <c r="H152" s="83"/>
      <c r="I152" s="92"/>
      <c r="J152" s="48"/>
      <c r="K152" s="36"/>
      <c r="L152" s="103">
        <v>38362</v>
      </c>
      <c r="M152" s="98"/>
      <c r="N152" t="str">
        <f t="shared" si="4"/>
        <v/>
      </c>
    </row>
    <row r="153" spans="1:14" hidden="1" outlineLevel="2">
      <c r="A153" s="285"/>
      <c r="B153" s="332">
        <f t="shared" si="5"/>
        <v>16</v>
      </c>
      <c r="C153" s="58" t="s">
        <v>4233</v>
      </c>
      <c r="D153" s="139" t="s">
        <v>4232</v>
      </c>
      <c r="E153" s="39" t="s">
        <v>2791</v>
      </c>
      <c r="F153" s="246" t="s">
        <v>4675</v>
      </c>
      <c r="G153" s="359"/>
      <c r="H153" s="83"/>
      <c r="I153" s="92"/>
      <c r="J153" s="48"/>
      <c r="K153" s="36"/>
      <c r="L153" s="103">
        <v>38362</v>
      </c>
      <c r="M153" s="98"/>
      <c r="N153" t="str">
        <f t="shared" si="4"/>
        <v/>
      </c>
    </row>
    <row r="154" spans="1:14" hidden="1" outlineLevel="2">
      <c r="A154" s="285"/>
      <c r="B154" s="332">
        <f t="shared" si="5"/>
        <v>16</v>
      </c>
      <c r="C154" s="58" t="s">
        <v>4229</v>
      </c>
      <c r="D154" s="139" t="s">
        <v>4228</v>
      </c>
      <c r="E154" s="39" t="s">
        <v>2791</v>
      </c>
      <c r="F154" s="246" t="s">
        <v>4675</v>
      </c>
      <c r="G154" s="359"/>
      <c r="H154" s="83"/>
      <c r="I154" s="92"/>
      <c r="J154" s="48"/>
      <c r="K154" s="36"/>
      <c r="L154" s="103">
        <v>38362</v>
      </c>
      <c r="M154" s="98"/>
      <c r="N154" t="str">
        <f t="shared" si="4"/>
        <v/>
      </c>
    </row>
    <row r="155" spans="1:14" hidden="1" outlineLevel="2">
      <c r="A155" s="285"/>
      <c r="B155" s="332">
        <f t="shared" si="5"/>
        <v>16</v>
      </c>
      <c r="C155" s="58" t="s">
        <v>2438</v>
      </c>
      <c r="D155" s="139" t="s">
        <v>2437</v>
      </c>
      <c r="E155" s="39" t="s">
        <v>2791</v>
      </c>
      <c r="F155" s="246" t="s">
        <v>4675</v>
      </c>
      <c r="G155" s="359"/>
      <c r="H155" s="83"/>
      <c r="I155" s="92"/>
      <c r="J155" s="48"/>
      <c r="K155" s="36"/>
      <c r="L155" s="103">
        <v>38362</v>
      </c>
      <c r="M155" s="98"/>
      <c r="N155" t="str">
        <f t="shared" si="4"/>
        <v/>
      </c>
    </row>
    <row r="156" spans="1:14" hidden="1" outlineLevel="2">
      <c r="A156" s="285"/>
      <c r="B156" s="332">
        <f t="shared" si="5"/>
        <v>16</v>
      </c>
      <c r="C156" s="58" t="s">
        <v>4237</v>
      </c>
      <c r="D156" s="139" t="s">
        <v>4236</v>
      </c>
      <c r="E156" s="39" t="s">
        <v>2791</v>
      </c>
      <c r="F156" s="246" t="s">
        <v>4675</v>
      </c>
      <c r="G156" s="359"/>
      <c r="H156" s="83"/>
      <c r="I156" s="92"/>
      <c r="J156" s="48"/>
      <c r="K156" s="36"/>
      <c r="L156" s="103">
        <v>38362</v>
      </c>
      <c r="M156" s="98"/>
      <c r="N156" t="str">
        <f t="shared" si="4"/>
        <v/>
      </c>
    </row>
    <row r="157" spans="1:14" hidden="1" outlineLevel="2">
      <c r="A157" s="285"/>
      <c r="B157" s="332">
        <f t="shared" si="5"/>
        <v>16</v>
      </c>
      <c r="C157" s="58" t="s">
        <v>4217</v>
      </c>
      <c r="D157" s="139" t="s">
        <v>4216</v>
      </c>
      <c r="E157" s="39" t="s">
        <v>2791</v>
      </c>
      <c r="F157" s="246" t="s">
        <v>4675</v>
      </c>
      <c r="G157" s="359"/>
      <c r="H157" s="83"/>
      <c r="I157" s="92"/>
      <c r="J157" s="48"/>
      <c r="K157" s="36"/>
      <c r="L157" s="103">
        <v>38362</v>
      </c>
      <c r="M157" s="98"/>
      <c r="N157" t="str">
        <f t="shared" si="4"/>
        <v/>
      </c>
    </row>
    <row r="158" spans="1:14" hidden="1" outlineLevel="2">
      <c r="A158" s="285"/>
      <c r="B158" s="332">
        <f t="shared" si="5"/>
        <v>16</v>
      </c>
      <c r="C158" s="58" t="s">
        <v>3985</v>
      </c>
      <c r="D158" s="139" t="s">
        <v>3984</v>
      </c>
      <c r="E158" s="39" t="s">
        <v>2791</v>
      </c>
      <c r="F158" s="246" t="s">
        <v>4675</v>
      </c>
      <c r="G158" s="359"/>
      <c r="H158" s="83"/>
      <c r="I158" s="92"/>
      <c r="J158" s="48"/>
      <c r="K158" s="36"/>
      <c r="L158" s="103">
        <v>38362</v>
      </c>
      <c r="M158" s="98"/>
      <c r="N158" t="str">
        <f t="shared" si="4"/>
        <v/>
      </c>
    </row>
    <row r="159" spans="1:14" hidden="1" outlineLevel="2">
      <c r="A159" s="285"/>
      <c r="B159" s="332">
        <f t="shared" si="5"/>
        <v>16</v>
      </c>
      <c r="C159" s="58" t="s">
        <v>4243</v>
      </c>
      <c r="D159" s="139" t="s">
        <v>4242</v>
      </c>
      <c r="E159" s="39" t="s">
        <v>2791</v>
      </c>
      <c r="F159" s="246" t="s">
        <v>4675</v>
      </c>
      <c r="G159" s="359"/>
      <c r="H159" s="83"/>
      <c r="I159" s="92"/>
      <c r="J159" s="48"/>
      <c r="K159" s="36"/>
      <c r="L159" s="103">
        <v>38362</v>
      </c>
      <c r="M159" s="98"/>
      <c r="N159" t="str">
        <f t="shared" si="4"/>
        <v/>
      </c>
    </row>
    <row r="160" spans="1:14" hidden="1" outlineLevel="2">
      <c r="A160" s="285"/>
      <c r="B160" s="332">
        <f t="shared" si="5"/>
        <v>16</v>
      </c>
      <c r="C160" s="58" t="s">
        <v>4221</v>
      </c>
      <c r="D160" s="139" t="s">
        <v>4220</v>
      </c>
      <c r="E160" s="39" t="s">
        <v>2791</v>
      </c>
      <c r="F160" s="246" t="s">
        <v>4675</v>
      </c>
      <c r="G160" s="359"/>
      <c r="H160" s="83"/>
      <c r="I160" s="92"/>
      <c r="J160" s="48"/>
      <c r="K160" s="36"/>
      <c r="L160" s="103">
        <v>38362</v>
      </c>
      <c r="M160" s="98"/>
      <c r="N160" t="str">
        <f t="shared" si="4"/>
        <v/>
      </c>
    </row>
    <row r="161" spans="1:14" hidden="1" outlineLevel="2">
      <c r="A161" s="285"/>
      <c r="B161" s="332">
        <f t="shared" si="5"/>
        <v>16</v>
      </c>
      <c r="C161" s="58" t="s">
        <v>4219</v>
      </c>
      <c r="D161" s="139" t="s">
        <v>4218</v>
      </c>
      <c r="E161" s="39" t="s">
        <v>2791</v>
      </c>
      <c r="F161" s="246" t="s">
        <v>4675</v>
      </c>
      <c r="G161" s="359"/>
      <c r="H161" s="83"/>
      <c r="I161" s="92"/>
      <c r="J161" s="48"/>
      <c r="K161" s="36"/>
      <c r="L161" s="103">
        <v>38362</v>
      </c>
      <c r="M161" s="98"/>
      <c r="N161" t="str">
        <f t="shared" si="4"/>
        <v/>
      </c>
    </row>
    <row r="162" spans="1:14" hidden="1" outlineLevel="2">
      <c r="A162" s="285"/>
      <c r="B162" s="332">
        <f t="shared" si="5"/>
        <v>16</v>
      </c>
      <c r="C162" s="58" t="s">
        <v>2123</v>
      </c>
      <c r="D162" s="139" t="s">
        <v>2122</v>
      </c>
      <c r="E162" s="39" t="s">
        <v>2791</v>
      </c>
      <c r="F162" s="246" t="s">
        <v>4675</v>
      </c>
      <c r="G162" s="359"/>
      <c r="H162" s="83"/>
      <c r="I162" s="92"/>
      <c r="J162" s="48"/>
      <c r="K162" s="36"/>
      <c r="L162" s="103">
        <v>38362</v>
      </c>
      <c r="M162" s="98"/>
      <c r="N162" t="str">
        <f t="shared" si="4"/>
        <v/>
      </c>
    </row>
    <row r="163" spans="1:14" hidden="1" outlineLevel="2">
      <c r="A163" s="285"/>
      <c r="B163" s="332">
        <f t="shared" si="5"/>
        <v>16</v>
      </c>
      <c r="C163" s="58" t="s">
        <v>3983</v>
      </c>
      <c r="D163" s="139" t="s">
        <v>3982</v>
      </c>
      <c r="E163" s="39" t="s">
        <v>2791</v>
      </c>
      <c r="F163" s="246" t="s">
        <v>4675</v>
      </c>
      <c r="G163" s="359"/>
      <c r="H163" s="83"/>
      <c r="I163" s="92"/>
      <c r="J163" s="48"/>
      <c r="K163" s="36"/>
      <c r="L163" s="103">
        <v>38362</v>
      </c>
      <c r="M163" s="98"/>
      <c r="N163" t="str">
        <f t="shared" si="4"/>
        <v/>
      </c>
    </row>
    <row r="164" spans="1:14" hidden="1" outlineLevel="2">
      <c r="A164" s="285"/>
      <c r="B164" s="332">
        <f t="shared" si="5"/>
        <v>16</v>
      </c>
      <c r="C164" s="58" t="s">
        <v>822</v>
      </c>
      <c r="D164" s="139" t="s">
        <v>821</v>
      </c>
      <c r="E164" s="39" t="s">
        <v>2791</v>
      </c>
      <c r="F164" s="246" t="s">
        <v>4675</v>
      </c>
      <c r="G164" s="359"/>
      <c r="H164" s="83"/>
      <c r="I164" s="92"/>
      <c r="J164" s="48"/>
      <c r="K164" s="36"/>
      <c r="L164" s="103">
        <v>38362</v>
      </c>
      <c r="M164" s="98"/>
      <c r="N164" t="str">
        <f t="shared" si="4"/>
        <v/>
      </c>
    </row>
    <row r="165" spans="1:14" hidden="1" outlineLevel="2">
      <c r="A165" s="285"/>
      <c r="B165" s="332">
        <f t="shared" si="5"/>
        <v>16</v>
      </c>
      <c r="C165" s="58" t="s">
        <v>2557</v>
      </c>
      <c r="D165" s="139" t="s">
        <v>2556</v>
      </c>
      <c r="E165" s="39" t="s">
        <v>2791</v>
      </c>
      <c r="F165" s="246" t="s">
        <v>4675</v>
      </c>
      <c r="G165" s="359"/>
      <c r="H165" s="83"/>
      <c r="I165" s="92"/>
      <c r="J165" s="48"/>
      <c r="K165" s="36"/>
      <c r="L165" s="103">
        <v>38362</v>
      </c>
      <c r="M165" s="98"/>
      <c r="N165" t="str">
        <f t="shared" si="4"/>
        <v/>
      </c>
    </row>
    <row r="166" spans="1:14" hidden="1" outlineLevel="2">
      <c r="A166" s="285"/>
      <c r="B166" s="332">
        <f t="shared" si="5"/>
        <v>16</v>
      </c>
      <c r="C166" s="58" t="s">
        <v>936</v>
      </c>
      <c r="D166" s="139" t="s">
        <v>2441</v>
      </c>
      <c r="E166" s="39" t="s">
        <v>2791</v>
      </c>
      <c r="F166" s="246" t="s">
        <v>4675</v>
      </c>
      <c r="G166" s="359"/>
      <c r="H166" s="83"/>
      <c r="I166" s="92"/>
      <c r="J166" s="48"/>
      <c r="K166" s="36"/>
      <c r="L166" s="103">
        <v>38362</v>
      </c>
      <c r="M166" s="98"/>
      <c r="N166" t="str">
        <f t="shared" si="4"/>
        <v/>
      </c>
    </row>
    <row r="167" spans="1:14" hidden="1" outlineLevel="2">
      <c r="A167" s="285"/>
      <c r="B167" s="332">
        <f t="shared" si="5"/>
        <v>16</v>
      </c>
      <c r="C167" s="58" t="s">
        <v>199</v>
      </c>
      <c r="D167" s="139" t="s">
        <v>198</v>
      </c>
      <c r="E167" s="39" t="s">
        <v>2791</v>
      </c>
      <c r="F167" s="246" t="s">
        <v>4675</v>
      </c>
      <c r="G167" s="359"/>
      <c r="H167" s="83"/>
      <c r="I167" s="92"/>
      <c r="J167" s="48"/>
      <c r="K167" s="36"/>
      <c r="L167" s="103">
        <v>38362</v>
      </c>
      <c r="M167" s="98"/>
      <c r="N167" t="str">
        <f t="shared" si="4"/>
        <v>DUPLICATE</v>
      </c>
    </row>
    <row r="168" spans="1:14" hidden="1" outlineLevel="2">
      <c r="A168" s="285"/>
      <c r="B168" s="332">
        <f t="shared" si="5"/>
        <v>16</v>
      </c>
      <c r="C168" s="58" t="s">
        <v>2724</v>
      </c>
      <c r="D168" s="139" t="s">
        <v>2723</v>
      </c>
      <c r="E168" s="39" t="s">
        <v>2791</v>
      </c>
      <c r="F168" s="246" t="s">
        <v>4675</v>
      </c>
      <c r="G168" s="359"/>
      <c r="H168" s="83"/>
      <c r="I168" s="92"/>
      <c r="J168" s="48"/>
      <c r="K168" s="36"/>
      <c r="L168" s="103">
        <v>38362</v>
      </c>
      <c r="M168" s="98"/>
      <c r="N168" t="str">
        <f t="shared" si="4"/>
        <v>DUPLICATE</v>
      </c>
    </row>
    <row r="169" spans="1:14" hidden="1" outlineLevel="2">
      <c r="A169" s="285"/>
      <c r="B169" s="332">
        <f t="shared" si="5"/>
        <v>16</v>
      </c>
      <c r="C169" s="58" t="s">
        <v>2440</v>
      </c>
      <c r="D169" s="139" t="s">
        <v>2439</v>
      </c>
      <c r="E169" s="39" t="s">
        <v>2791</v>
      </c>
      <c r="F169" s="246" t="s">
        <v>4675</v>
      </c>
      <c r="G169" s="359"/>
      <c r="H169" s="83"/>
      <c r="I169" s="92"/>
      <c r="J169" s="48"/>
      <c r="K169" s="36"/>
      <c r="L169" s="103">
        <v>38362</v>
      </c>
      <c r="M169" s="98"/>
      <c r="N169" t="str">
        <f t="shared" si="4"/>
        <v/>
      </c>
    </row>
    <row r="170" spans="1:14" hidden="1" outlineLevel="2">
      <c r="A170" s="285"/>
      <c r="B170" s="332">
        <f t="shared" si="5"/>
        <v>16</v>
      </c>
      <c r="C170" s="58" t="s">
        <v>4245</v>
      </c>
      <c r="D170" s="139" t="s">
        <v>4244</v>
      </c>
      <c r="E170" s="39" t="s">
        <v>2791</v>
      </c>
      <c r="F170" s="246" t="s">
        <v>4675</v>
      </c>
      <c r="G170" s="359"/>
      <c r="H170" s="83"/>
      <c r="I170" s="92"/>
      <c r="J170" s="48"/>
      <c r="K170" s="36"/>
      <c r="L170" s="103">
        <v>38362</v>
      </c>
      <c r="M170" s="98"/>
      <c r="N170" t="str">
        <f t="shared" si="4"/>
        <v/>
      </c>
    </row>
    <row r="171" spans="1:14" hidden="1" outlineLevel="2">
      <c r="A171" s="285"/>
      <c r="B171" s="332">
        <f t="shared" si="5"/>
        <v>16</v>
      </c>
      <c r="C171" s="58" t="s">
        <v>2124</v>
      </c>
      <c r="D171" s="139" t="s">
        <v>4156</v>
      </c>
      <c r="E171" s="39" t="s">
        <v>2791</v>
      </c>
      <c r="F171" s="246" t="s">
        <v>4675</v>
      </c>
      <c r="G171" s="359"/>
      <c r="H171" s="83"/>
      <c r="I171" s="92"/>
      <c r="J171" s="48"/>
      <c r="K171" s="36"/>
      <c r="L171" s="103">
        <v>38362</v>
      </c>
      <c r="M171" s="98"/>
      <c r="N171" t="str">
        <f t="shared" si="4"/>
        <v/>
      </c>
    </row>
    <row r="172" spans="1:14" hidden="1" outlineLevel="2">
      <c r="A172" s="285"/>
      <c r="B172" s="332">
        <f t="shared" si="5"/>
        <v>16</v>
      </c>
      <c r="C172" s="58" t="s">
        <v>4235</v>
      </c>
      <c r="D172" s="139" t="s">
        <v>4234</v>
      </c>
      <c r="E172" s="39" t="s">
        <v>2791</v>
      </c>
      <c r="F172" s="246" t="s">
        <v>4675</v>
      </c>
      <c r="G172" s="359"/>
      <c r="H172" s="83"/>
      <c r="I172" s="92"/>
      <c r="J172" s="48"/>
      <c r="K172" s="36"/>
      <c r="L172" s="103">
        <v>38362</v>
      </c>
      <c r="M172" s="98"/>
      <c r="N172" t="str">
        <f t="shared" si="4"/>
        <v/>
      </c>
    </row>
    <row r="173" spans="1:14" hidden="1" outlineLevel="2">
      <c r="A173" s="285"/>
      <c r="B173" s="332">
        <f t="shared" si="5"/>
        <v>16</v>
      </c>
      <c r="C173" s="58" t="s">
        <v>3990</v>
      </c>
      <c r="D173" s="139" t="s">
        <v>4155</v>
      </c>
      <c r="E173" s="39" t="s">
        <v>2791</v>
      </c>
      <c r="F173" s="246" t="s">
        <v>4675</v>
      </c>
      <c r="G173" s="359"/>
      <c r="H173" s="83"/>
      <c r="I173" s="92"/>
      <c r="J173" s="48"/>
      <c r="K173" s="36"/>
      <c r="L173" s="103">
        <v>38362</v>
      </c>
      <c r="M173" s="98"/>
      <c r="N173" t="str">
        <f t="shared" si="4"/>
        <v/>
      </c>
    </row>
    <row r="174" spans="1:14" hidden="1" outlineLevel="2">
      <c r="A174" s="285"/>
      <c r="B174" s="332">
        <f t="shared" si="5"/>
        <v>16</v>
      </c>
      <c r="C174" s="58" t="s">
        <v>3990</v>
      </c>
      <c r="D174" s="139" t="s">
        <v>737</v>
      </c>
      <c r="E174" s="39" t="s">
        <v>2791</v>
      </c>
      <c r="F174" s="246" t="s">
        <v>4675</v>
      </c>
      <c r="G174" s="359"/>
      <c r="H174" s="83"/>
      <c r="I174" s="92"/>
      <c r="J174" s="48"/>
      <c r="K174" s="36"/>
      <c r="L174" s="103">
        <v>38362</v>
      </c>
      <c r="M174" s="98"/>
      <c r="N174" t="str">
        <f t="shared" si="4"/>
        <v/>
      </c>
    </row>
    <row r="175" spans="1:14" hidden="1" outlineLevel="2">
      <c r="A175" s="285"/>
      <c r="B175" s="332">
        <f t="shared" si="5"/>
        <v>16</v>
      </c>
      <c r="C175" s="58" t="s">
        <v>4241</v>
      </c>
      <c r="D175" s="139" t="s">
        <v>4240</v>
      </c>
      <c r="E175" s="39" t="s">
        <v>2791</v>
      </c>
      <c r="F175" s="246" t="s">
        <v>4675</v>
      </c>
      <c r="G175" s="359"/>
      <c r="H175" s="83"/>
      <c r="I175" s="92"/>
      <c r="J175" s="48"/>
      <c r="K175" s="36"/>
      <c r="L175" s="103">
        <v>38362</v>
      </c>
      <c r="M175" s="98"/>
      <c r="N175" t="str">
        <f t="shared" si="4"/>
        <v/>
      </c>
    </row>
    <row r="176" spans="1:14" hidden="1" outlineLevel="2">
      <c r="A176" s="285"/>
      <c r="B176" s="332">
        <f t="shared" si="5"/>
        <v>16</v>
      </c>
      <c r="C176" s="58" t="s">
        <v>318</v>
      </c>
      <c r="D176" s="139" t="s">
        <v>1089</v>
      </c>
      <c r="E176" s="39" t="s">
        <v>2791</v>
      </c>
      <c r="F176" s="246" t="s">
        <v>4675</v>
      </c>
      <c r="G176" s="359"/>
      <c r="H176" s="83"/>
      <c r="I176" s="92"/>
      <c r="J176" s="48"/>
      <c r="K176" s="36"/>
      <c r="L176" s="103">
        <v>40940</v>
      </c>
      <c r="M176" s="98">
        <v>41306</v>
      </c>
      <c r="N176" t="str">
        <f t="shared" si="4"/>
        <v>DUPLICATE</v>
      </c>
    </row>
    <row r="177" spans="1:14" hidden="1" outlineLevel="2">
      <c r="A177" s="285"/>
      <c r="B177" s="332">
        <f t="shared" si="5"/>
        <v>16</v>
      </c>
      <c r="C177" s="58" t="s">
        <v>3376</v>
      </c>
      <c r="D177" s="139" t="s">
        <v>939</v>
      </c>
      <c r="E177" s="39" t="s">
        <v>2791</v>
      </c>
      <c r="F177" s="246" t="s">
        <v>4675</v>
      </c>
      <c r="G177" s="359"/>
      <c r="H177" s="83"/>
      <c r="I177" s="92"/>
      <c r="J177" s="48"/>
      <c r="K177" s="36"/>
      <c r="L177" s="103">
        <v>38362</v>
      </c>
      <c r="M177" s="98"/>
      <c r="N177" t="str">
        <f t="shared" si="4"/>
        <v/>
      </c>
    </row>
    <row r="178" spans="1:14" ht="26.4" hidden="1" outlineLevel="2">
      <c r="A178" s="285"/>
      <c r="B178" s="332">
        <f t="shared" si="5"/>
        <v>16</v>
      </c>
      <c r="C178" s="58" t="s">
        <v>4716</v>
      </c>
      <c r="D178" s="139" t="s">
        <v>4715</v>
      </c>
      <c r="E178" s="39" t="s">
        <v>2791</v>
      </c>
      <c r="F178" s="246" t="s">
        <v>4675</v>
      </c>
      <c r="G178" s="359"/>
      <c r="H178" s="83"/>
      <c r="I178" s="92"/>
      <c r="J178" s="48"/>
      <c r="K178" s="36"/>
      <c r="L178" s="103">
        <v>38362</v>
      </c>
      <c r="M178" s="98"/>
      <c r="N178" t="str">
        <f t="shared" si="4"/>
        <v/>
      </c>
    </row>
    <row r="179" spans="1:14" ht="26.4" hidden="1" outlineLevel="2">
      <c r="A179" s="285"/>
      <c r="B179" s="332">
        <f t="shared" si="5"/>
        <v>16</v>
      </c>
      <c r="C179" s="58" t="s">
        <v>4712</v>
      </c>
      <c r="D179" s="139" t="s">
        <v>3016</v>
      </c>
      <c r="E179" s="39" t="s">
        <v>2791</v>
      </c>
      <c r="F179" s="246" t="s">
        <v>4675</v>
      </c>
      <c r="G179" s="359"/>
      <c r="H179" s="83"/>
      <c r="I179" s="92"/>
      <c r="J179" s="48"/>
      <c r="K179" s="36"/>
      <c r="L179" s="103">
        <v>38362</v>
      </c>
      <c r="M179" s="98"/>
      <c r="N179" t="str">
        <f t="shared" si="4"/>
        <v/>
      </c>
    </row>
    <row r="180" spans="1:14" hidden="1" outlineLevel="2">
      <c r="A180" s="285"/>
      <c r="B180" s="332">
        <f t="shared" si="5"/>
        <v>16</v>
      </c>
      <c r="C180" s="58" t="s">
        <v>4718</v>
      </c>
      <c r="D180" s="139" t="s">
        <v>4717</v>
      </c>
      <c r="E180" s="39" t="s">
        <v>2791</v>
      </c>
      <c r="F180" s="246" t="s">
        <v>4675</v>
      </c>
      <c r="G180" s="359"/>
      <c r="H180" s="83"/>
      <c r="I180" s="92"/>
      <c r="J180" s="48"/>
      <c r="K180" s="36"/>
      <c r="L180" s="103">
        <v>38362</v>
      </c>
      <c r="M180" s="98"/>
      <c r="N180" t="str">
        <f t="shared" si="4"/>
        <v/>
      </c>
    </row>
    <row r="181" spans="1:14" hidden="1" outlineLevel="2">
      <c r="A181" s="285"/>
      <c r="B181" s="332">
        <f t="shared" si="5"/>
        <v>16</v>
      </c>
      <c r="C181" s="58" t="s">
        <v>4728</v>
      </c>
      <c r="D181" s="139" t="s">
        <v>4727</v>
      </c>
      <c r="E181" s="39" t="s">
        <v>2791</v>
      </c>
      <c r="F181" s="246" t="s">
        <v>4675</v>
      </c>
      <c r="G181" s="359"/>
      <c r="H181" s="83"/>
      <c r="I181" s="92"/>
      <c r="J181" s="48"/>
      <c r="K181" s="36"/>
      <c r="L181" s="103">
        <v>38362</v>
      </c>
      <c r="M181" s="98"/>
      <c r="N181" t="str">
        <f t="shared" si="4"/>
        <v/>
      </c>
    </row>
    <row r="182" spans="1:14" hidden="1" outlineLevel="2">
      <c r="A182" s="285"/>
      <c r="B182" s="332">
        <f t="shared" si="5"/>
        <v>16</v>
      </c>
      <c r="C182" s="58" t="s">
        <v>4239</v>
      </c>
      <c r="D182" s="139" t="s">
        <v>4238</v>
      </c>
      <c r="E182" s="39" t="s">
        <v>2791</v>
      </c>
      <c r="F182" s="246" t="s">
        <v>4675</v>
      </c>
      <c r="G182" s="359"/>
      <c r="H182" s="83"/>
      <c r="I182" s="92"/>
      <c r="J182" s="48"/>
      <c r="K182" s="36"/>
      <c r="L182" s="103">
        <v>38362</v>
      </c>
      <c r="M182" s="98"/>
      <c r="N182" t="str">
        <f t="shared" si="4"/>
        <v/>
      </c>
    </row>
    <row r="183" spans="1:14" hidden="1" outlineLevel="2">
      <c r="A183" s="285"/>
      <c r="B183" s="332">
        <f t="shared" si="5"/>
        <v>16</v>
      </c>
      <c r="C183" s="58" t="s">
        <v>2130</v>
      </c>
      <c r="D183" s="139" t="s">
        <v>2129</v>
      </c>
      <c r="E183" s="39" t="s">
        <v>2791</v>
      </c>
      <c r="F183" s="246" t="s">
        <v>4675</v>
      </c>
      <c r="G183" s="359"/>
      <c r="H183" s="83"/>
      <c r="I183" s="92"/>
      <c r="J183" s="48"/>
      <c r="K183" s="36"/>
      <c r="L183" s="103">
        <v>38362</v>
      </c>
      <c r="M183" s="98"/>
      <c r="N183" t="str">
        <f t="shared" si="4"/>
        <v/>
      </c>
    </row>
    <row r="184" spans="1:14" hidden="1" outlineLevel="2">
      <c r="A184" s="285"/>
      <c r="B184" s="332">
        <f t="shared" si="5"/>
        <v>16</v>
      </c>
      <c r="C184" s="58" t="s">
        <v>5006</v>
      </c>
      <c r="D184" s="139" t="s">
        <v>5005</v>
      </c>
      <c r="E184" s="39" t="s">
        <v>2791</v>
      </c>
      <c r="F184" s="246" t="s">
        <v>4675</v>
      </c>
      <c r="G184" s="359"/>
      <c r="H184" s="83"/>
      <c r="I184" s="92"/>
      <c r="J184" s="48"/>
      <c r="K184" s="36"/>
      <c r="L184" s="103">
        <v>38362</v>
      </c>
      <c r="M184" s="98"/>
      <c r="N184" t="str">
        <f t="shared" si="4"/>
        <v/>
      </c>
    </row>
    <row r="185" spans="1:14" hidden="1" outlineLevel="2">
      <c r="A185" s="285"/>
      <c r="B185" s="332">
        <f t="shared" si="5"/>
        <v>16</v>
      </c>
      <c r="C185" s="58" t="s">
        <v>820</v>
      </c>
      <c r="D185" s="139" t="s">
        <v>819</v>
      </c>
      <c r="E185" s="39" t="s">
        <v>2791</v>
      </c>
      <c r="F185" s="246" t="s">
        <v>4675</v>
      </c>
      <c r="G185" s="359"/>
      <c r="H185" s="83"/>
      <c r="I185" s="92"/>
      <c r="J185" s="48"/>
      <c r="K185" s="36"/>
      <c r="L185" s="103">
        <v>38362</v>
      </c>
      <c r="M185" s="98"/>
      <c r="N185" t="str">
        <f t="shared" si="4"/>
        <v/>
      </c>
    </row>
    <row r="186" spans="1:14" hidden="1" outlineLevel="2">
      <c r="A186" s="285"/>
      <c r="B186" s="332">
        <f t="shared" si="5"/>
        <v>16</v>
      </c>
      <c r="C186" s="58" t="s">
        <v>5010</v>
      </c>
      <c r="D186" s="139" t="s">
        <v>5009</v>
      </c>
      <c r="E186" s="39" t="s">
        <v>2791</v>
      </c>
      <c r="F186" s="246" t="s">
        <v>4675</v>
      </c>
      <c r="G186" s="359"/>
      <c r="H186" s="83"/>
      <c r="I186" s="92"/>
      <c r="J186" s="48"/>
      <c r="K186" s="36"/>
      <c r="L186" s="103">
        <v>38362</v>
      </c>
      <c r="M186" s="98"/>
      <c r="N186" t="str">
        <f t="shared" si="4"/>
        <v/>
      </c>
    </row>
    <row r="187" spans="1:14" hidden="1" outlineLevel="2">
      <c r="A187" s="285"/>
      <c r="B187" s="332">
        <f t="shared" si="5"/>
        <v>16</v>
      </c>
      <c r="C187" s="58" t="s">
        <v>5010</v>
      </c>
      <c r="D187" s="139" t="s">
        <v>4668</v>
      </c>
      <c r="E187" s="39" t="s">
        <v>2791</v>
      </c>
      <c r="F187" s="246" t="s">
        <v>4675</v>
      </c>
      <c r="G187" s="359"/>
      <c r="H187" s="83"/>
      <c r="I187" s="92"/>
      <c r="J187" s="48"/>
      <c r="K187" s="36"/>
      <c r="L187" s="103">
        <v>38362</v>
      </c>
      <c r="M187" s="98"/>
      <c r="N187" t="str">
        <f t="shared" si="4"/>
        <v/>
      </c>
    </row>
    <row r="188" spans="1:14" hidden="1" outlineLevel="2">
      <c r="A188" s="285"/>
      <c r="B188" s="332">
        <f t="shared" si="5"/>
        <v>16</v>
      </c>
      <c r="C188" s="58" t="s">
        <v>126</v>
      </c>
      <c r="D188" s="139" t="s">
        <v>125</v>
      </c>
      <c r="E188" s="39" t="s">
        <v>2791</v>
      </c>
      <c r="F188" s="246" t="s">
        <v>4675</v>
      </c>
      <c r="G188" s="359"/>
      <c r="H188" s="83"/>
      <c r="I188" s="92"/>
      <c r="J188" s="48"/>
      <c r="K188" s="36"/>
      <c r="L188" s="103">
        <v>38362</v>
      </c>
      <c r="M188" s="98"/>
      <c r="N188" t="str">
        <f t="shared" si="4"/>
        <v/>
      </c>
    </row>
    <row r="189" spans="1:14" hidden="1" outlineLevel="2">
      <c r="A189" s="285"/>
      <c r="B189" s="332">
        <f t="shared" si="5"/>
        <v>16</v>
      </c>
      <c r="C189" s="58" t="s">
        <v>4203</v>
      </c>
      <c r="D189" s="139" t="s">
        <v>4202</v>
      </c>
      <c r="E189" s="39" t="s">
        <v>2791</v>
      </c>
      <c r="F189" s="246" t="s">
        <v>4675</v>
      </c>
      <c r="G189" s="359"/>
      <c r="H189" s="83"/>
      <c r="I189" s="92"/>
      <c r="J189" s="48"/>
      <c r="K189" s="36"/>
      <c r="L189" s="103">
        <v>38362</v>
      </c>
      <c r="M189" s="98"/>
      <c r="N189" t="str">
        <f t="shared" si="4"/>
        <v/>
      </c>
    </row>
    <row r="190" spans="1:14" hidden="1" outlineLevel="2">
      <c r="A190" s="285"/>
      <c r="B190" s="332">
        <f t="shared" si="5"/>
        <v>16</v>
      </c>
      <c r="C190" s="58" t="s">
        <v>831</v>
      </c>
      <c r="D190" s="139" t="s">
        <v>830</v>
      </c>
      <c r="E190" s="39" t="s">
        <v>2791</v>
      </c>
      <c r="F190" s="246" t="s">
        <v>4675</v>
      </c>
      <c r="G190" s="359"/>
      <c r="H190" s="83"/>
      <c r="I190" s="92"/>
      <c r="J190" s="48"/>
      <c r="K190" s="36"/>
      <c r="L190" s="103">
        <v>38362</v>
      </c>
      <c r="M190" s="98"/>
      <c r="N190" t="str">
        <f t="shared" si="4"/>
        <v/>
      </c>
    </row>
    <row r="191" spans="1:14" hidden="1" outlineLevel="2">
      <c r="A191" s="285"/>
      <c r="B191" s="332">
        <f t="shared" si="5"/>
        <v>16</v>
      </c>
      <c r="C191" s="58" t="s">
        <v>4223</v>
      </c>
      <c r="D191" s="139" t="s">
        <v>4222</v>
      </c>
      <c r="E191" s="39" t="s">
        <v>2791</v>
      </c>
      <c r="F191" s="246" t="s">
        <v>4675</v>
      </c>
      <c r="G191" s="359"/>
      <c r="H191" s="83"/>
      <c r="I191" s="92"/>
      <c r="J191" s="48"/>
      <c r="K191" s="36"/>
      <c r="L191" s="103">
        <v>38362</v>
      </c>
      <c r="M191" s="98"/>
      <c r="N191" t="str">
        <f t="shared" si="4"/>
        <v/>
      </c>
    </row>
    <row r="192" spans="1:14" hidden="1" outlineLevel="2">
      <c r="A192" s="285"/>
      <c r="B192" s="332">
        <f t="shared" si="5"/>
        <v>16</v>
      </c>
      <c r="C192" s="58" t="s">
        <v>2718</v>
      </c>
      <c r="D192" s="139" t="s">
        <v>729</v>
      </c>
      <c r="E192" s="39" t="s">
        <v>2791</v>
      </c>
      <c r="F192" s="246" t="s">
        <v>4675</v>
      </c>
      <c r="G192" s="359"/>
      <c r="H192" s="83"/>
      <c r="I192" s="92"/>
      <c r="J192" s="48"/>
      <c r="K192" s="36"/>
      <c r="L192" s="103">
        <v>38362</v>
      </c>
      <c r="M192" s="98"/>
      <c r="N192" t="str">
        <f t="shared" si="4"/>
        <v/>
      </c>
    </row>
    <row r="193" spans="1:14" hidden="1" outlineLevel="2">
      <c r="A193" s="285"/>
      <c r="B193" s="332">
        <f t="shared" si="5"/>
        <v>16</v>
      </c>
      <c r="C193" s="58" t="s">
        <v>3750</v>
      </c>
      <c r="D193" s="139" t="s">
        <v>3749</v>
      </c>
      <c r="E193" s="39" t="s">
        <v>2791</v>
      </c>
      <c r="F193" s="246" t="s">
        <v>4675</v>
      </c>
      <c r="G193" s="359"/>
      <c r="H193" s="83"/>
      <c r="I193" s="92"/>
      <c r="J193" s="48"/>
      <c r="K193" s="36"/>
      <c r="L193" s="103">
        <v>38362</v>
      </c>
      <c r="M193" s="98"/>
      <c r="N193" t="str">
        <f t="shared" si="4"/>
        <v/>
      </c>
    </row>
    <row r="194" spans="1:14" hidden="1" outlineLevel="2">
      <c r="A194" s="285"/>
      <c r="B194" s="332">
        <f t="shared" si="5"/>
        <v>16</v>
      </c>
      <c r="C194" s="58" t="s">
        <v>4225</v>
      </c>
      <c r="D194" s="139" t="s">
        <v>4224</v>
      </c>
      <c r="E194" s="39" t="s">
        <v>2791</v>
      </c>
      <c r="F194" s="246" t="s">
        <v>4675</v>
      </c>
      <c r="G194" s="359"/>
      <c r="H194" s="83"/>
      <c r="I194" s="92"/>
      <c r="J194" s="48"/>
      <c r="K194" s="36"/>
      <c r="L194" s="103">
        <v>38362</v>
      </c>
      <c r="M194" s="98"/>
      <c r="N194" t="str">
        <f t="shared" ref="N194:N257" si="6">IF(D194="NA","",IF(COUNTIF($D$2:$D$4998,D194)&gt;1,"DUPLICATE",""))</f>
        <v/>
      </c>
    </row>
    <row r="195" spans="1:14" hidden="1" outlineLevel="2">
      <c r="A195" s="285"/>
      <c r="B195" s="332">
        <f t="shared" ref="B195:B258" si="7">IF(A195&gt;0,A195,B194)</f>
        <v>16</v>
      </c>
      <c r="C195" s="58" t="s">
        <v>4363</v>
      </c>
      <c r="D195" s="139" t="s">
        <v>2560</v>
      </c>
      <c r="E195" s="39" t="s">
        <v>2791</v>
      </c>
      <c r="F195" s="246" t="s">
        <v>4675</v>
      </c>
      <c r="G195" s="359"/>
      <c r="H195" s="83"/>
      <c r="I195" s="92"/>
      <c r="J195" s="48"/>
      <c r="K195" s="36"/>
      <c r="L195" s="103">
        <v>38362</v>
      </c>
      <c r="M195" s="98"/>
      <c r="N195" t="str">
        <f t="shared" si="6"/>
        <v/>
      </c>
    </row>
    <row r="196" spans="1:14" hidden="1" outlineLevel="2">
      <c r="A196" s="285"/>
      <c r="B196" s="332">
        <f t="shared" si="7"/>
        <v>16</v>
      </c>
      <c r="C196" s="58" t="s">
        <v>1284</v>
      </c>
      <c r="D196" s="139" t="s">
        <v>1285</v>
      </c>
      <c r="E196" s="39" t="s">
        <v>2791</v>
      </c>
      <c r="F196" s="246" t="s">
        <v>4676</v>
      </c>
      <c r="G196" s="359" t="s">
        <v>5357</v>
      </c>
      <c r="H196" s="83"/>
      <c r="I196" s="92"/>
      <c r="J196" s="48"/>
      <c r="K196" s="36"/>
      <c r="L196" s="103">
        <v>40940</v>
      </c>
      <c r="M196" s="98">
        <v>42036</v>
      </c>
      <c r="N196" t="str">
        <f t="shared" si="6"/>
        <v/>
      </c>
    </row>
    <row r="197" spans="1:14" hidden="1" outlineLevel="2">
      <c r="A197" s="285"/>
      <c r="B197" s="332">
        <f t="shared" si="7"/>
        <v>16</v>
      </c>
      <c r="C197" s="58" t="s">
        <v>123</v>
      </c>
      <c r="D197" s="139" t="s">
        <v>122</v>
      </c>
      <c r="E197" s="39" t="s">
        <v>2791</v>
      </c>
      <c r="F197" s="246" t="s">
        <v>4675</v>
      </c>
      <c r="G197" s="359"/>
      <c r="H197" s="83"/>
      <c r="I197" s="92"/>
      <c r="J197" s="48"/>
      <c r="K197" s="36"/>
      <c r="L197" s="103">
        <v>38362</v>
      </c>
      <c r="M197" s="98"/>
      <c r="N197" t="str">
        <f t="shared" si="6"/>
        <v/>
      </c>
    </row>
    <row r="198" spans="1:14" hidden="1" outlineLevel="2">
      <c r="A198" s="285"/>
      <c r="B198" s="332">
        <f t="shared" si="7"/>
        <v>16</v>
      </c>
      <c r="C198" s="58" t="s">
        <v>4294</v>
      </c>
      <c r="D198" s="139" t="s">
        <v>4293</v>
      </c>
      <c r="E198" s="39" t="s">
        <v>2791</v>
      </c>
      <c r="F198" s="246" t="s">
        <v>4675</v>
      </c>
      <c r="G198" s="359"/>
      <c r="H198" s="83"/>
      <c r="I198" s="92"/>
      <c r="J198" s="48"/>
      <c r="K198" s="36"/>
      <c r="L198" s="103">
        <v>38362</v>
      </c>
      <c r="M198" s="98"/>
      <c r="N198" t="str">
        <f t="shared" si="6"/>
        <v/>
      </c>
    </row>
    <row r="199" spans="1:14" hidden="1" outlineLevel="2">
      <c r="A199" s="285"/>
      <c r="B199" s="332">
        <f t="shared" si="7"/>
        <v>16</v>
      </c>
      <c r="C199" s="58" t="s">
        <v>193</v>
      </c>
      <c r="D199" s="139" t="s">
        <v>192</v>
      </c>
      <c r="E199" s="39" t="s">
        <v>2791</v>
      </c>
      <c r="F199" s="246" t="s">
        <v>4675</v>
      </c>
      <c r="G199" s="359"/>
      <c r="H199" s="83"/>
      <c r="I199" s="92"/>
      <c r="J199" s="48"/>
      <c r="K199" s="36"/>
      <c r="L199" s="103">
        <v>38362</v>
      </c>
      <c r="M199" s="98"/>
      <c r="N199" t="str">
        <f t="shared" si="6"/>
        <v>DUPLICATE</v>
      </c>
    </row>
    <row r="200" spans="1:14" hidden="1" outlineLevel="2">
      <c r="A200" s="285"/>
      <c r="B200" s="332">
        <f t="shared" si="7"/>
        <v>16</v>
      </c>
      <c r="C200" s="58" t="s">
        <v>4670</v>
      </c>
      <c r="D200" s="139" t="s">
        <v>4669</v>
      </c>
      <c r="E200" s="39" t="s">
        <v>2791</v>
      </c>
      <c r="F200" s="246" t="s">
        <v>4675</v>
      </c>
      <c r="G200" s="359"/>
      <c r="H200" s="83"/>
      <c r="I200" s="92"/>
      <c r="J200" s="48"/>
      <c r="K200" s="36"/>
      <c r="L200" s="103">
        <v>38362</v>
      </c>
      <c r="M200" s="98"/>
      <c r="N200" t="str">
        <f t="shared" si="6"/>
        <v/>
      </c>
    </row>
    <row r="201" spans="1:14" hidden="1" outlineLevel="2">
      <c r="A201" s="285"/>
      <c r="B201" s="332">
        <f t="shared" si="7"/>
        <v>16</v>
      </c>
      <c r="C201" s="58" t="s">
        <v>828</v>
      </c>
      <c r="D201" s="139" t="s">
        <v>827</v>
      </c>
      <c r="E201" s="39" t="s">
        <v>2791</v>
      </c>
      <c r="F201" s="246" t="s">
        <v>4675</v>
      </c>
      <c r="G201" s="359"/>
      <c r="H201" s="83"/>
      <c r="I201" s="92"/>
      <c r="J201" s="48"/>
      <c r="K201" s="36"/>
      <c r="L201" s="103">
        <v>38362</v>
      </c>
      <c r="M201" s="98"/>
      <c r="N201" t="str">
        <f t="shared" si="6"/>
        <v/>
      </c>
    </row>
    <row r="202" spans="1:14" hidden="1" outlineLevel="2">
      <c r="A202" s="285"/>
      <c r="B202" s="332">
        <f t="shared" si="7"/>
        <v>16</v>
      </c>
      <c r="C202" s="58" t="s">
        <v>4674</v>
      </c>
      <c r="D202" s="139" t="s">
        <v>4673</v>
      </c>
      <c r="E202" s="39" t="s">
        <v>2791</v>
      </c>
      <c r="F202" s="246" t="s">
        <v>4675</v>
      </c>
      <c r="G202" s="359"/>
      <c r="H202" s="83"/>
      <c r="I202" s="92"/>
      <c r="J202" s="48"/>
      <c r="K202" s="36"/>
      <c r="L202" s="103">
        <v>38362</v>
      </c>
      <c r="M202" s="98"/>
      <c r="N202" t="str">
        <f t="shared" si="6"/>
        <v/>
      </c>
    </row>
    <row r="203" spans="1:14" hidden="1" outlineLevel="2">
      <c r="A203" s="285"/>
      <c r="B203" s="332">
        <f t="shared" si="7"/>
        <v>16</v>
      </c>
      <c r="C203" s="58" t="s">
        <v>4227</v>
      </c>
      <c r="D203" s="139" t="s">
        <v>4226</v>
      </c>
      <c r="E203" s="39" t="s">
        <v>2791</v>
      </c>
      <c r="F203" s="246" t="s">
        <v>4675</v>
      </c>
      <c r="G203" s="359"/>
      <c r="H203" s="83"/>
      <c r="I203" s="92"/>
      <c r="J203" s="48"/>
      <c r="K203" s="36"/>
      <c r="L203" s="103">
        <v>38362</v>
      </c>
      <c r="M203" s="98"/>
      <c r="N203" t="str">
        <f t="shared" si="6"/>
        <v/>
      </c>
    </row>
    <row r="204" spans="1:14" hidden="1" outlineLevel="2">
      <c r="A204" s="285"/>
      <c r="B204" s="332">
        <f t="shared" si="7"/>
        <v>16</v>
      </c>
      <c r="C204" s="58" t="s">
        <v>3378</v>
      </c>
      <c r="D204" s="139" t="s">
        <v>3377</v>
      </c>
      <c r="E204" s="39" t="s">
        <v>2791</v>
      </c>
      <c r="F204" s="246" t="s">
        <v>4675</v>
      </c>
      <c r="G204" s="359"/>
      <c r="H204" s="83"/>
      <c r="I204" s="92"/>
      <c r="J204" s="48"/>
      <c r="K204" s="36"/>
      <c r="L204" s="103">
        <v>38362</v>
      </c>
      <c r="M204" s="98"/>
      <c r="N204" t="str">
        <f t="shared" si="6"/>
        <v/>
      </c>
    </row>
    <row r="205" spans="1:14" hidden="1" outlineLevel="2">
      <c r="A205" s="285"/>
      <c r="B205" s="332">
        <f t="shared" si="7"/>
        <v>16</v>
      </c>
      <c r="C205" s="58" t="s">
        <v>77</v>
      </c>
      <c r="D205" s="139" t="s">
        <v>3129</v>
      </c>
      <c r="E205" s="39" t="s">
        <v>2791</v>
      </c>
      <c r="F205" s="246" t="s">
        <v>4675</v>
      </c>
      <c r="G205" s="359"/>
      <c r="H205" s="83"/>
      <c r="I205" s="92"/>
      <c r="J205" s="48"/>
      <c r="K205" s="36"/>
      <c r="L205" s="103">
        <v>38362</v>
      </c>
      <c r="M205" s="98">
        <v>40940</v>
      </c>
      <c r="N205" t="str">
        <f t="shared" si="6"/>
        <v/>
      </c>
    </row>
    <row r="206" spans="1:14" hidden="1" outlineLevel="2">
      <c r="A206" s="285"/>
      <c r="B206" s="332">
        <f t="shared" si="7"/>
        <v>16</v>
      </c>
      <c r="C206" s="58" t="s">
        <v>78</v>
      </c>
      <c r="D206" s="139" t="s">
        <v>1015</v>
      </c>
      <c r="E206" s="39" t="s">
        <v>2791</v>
      </c>
      <c r="F206" s="246" t="s">
        <v>4675</v>
      </c>
      <c r="G206" s="359"/>
      <c r="H206" s="83"/>
      <c r="I206" s="92"/>
      <c r="J206" s="48"/>
      <c r="K206" s="36"/>
      <c r="L206" s="103">
        <v>38362</v>
      </c>
      <c r="M206" s="98">
        <v>40940</v>
      </c>
      <c r="N206" t="str">
        <f t="shared" si="6"/>
        <v/>
      </c>
    </row>
    <row r="207" spans="1:14" hidden="1" outlineLevel="2">
      <c r="A207" s="285"/>
      <c r="B207" s="332">
        <f t="shared" si="7"/>
        <v>16</v>
      </c>
      <c r="C207" s="58" t="s">
        <v>4231</v>
      </c>
      <c r="D207" s="139" t="s">
        <v>4230</v>
      </c>
      <c r="E207" s="39" t="s">
        <v>2791</v>
      </c>
      <c r="F207" s="246" t="s">
        <v>4675</v>
      </c>
      <c r="G207" s="359"/>
      <c r="H207" s="83"/>
      <c r="I207" s="92"/>
      <c r="J207" s="48"/>
      <c r="K207" s="36"/>
      <c r="L207" s="103">
        <v>38362</v>
      </c>
      <c r="M207" s="98"/>
      <c r="N207" t="str">
        <f t="shared" si="6"/>
        <v/>
      </c>
    </row>
    <row r="208" spans="1:14" hidden="1" outlineLevel="2">
      <c r="A208" s="285"/>
      <c r="B208" s="332">
        <f t="shared" si="7"/>
        <v>16</v>
      </c>
      <c r="C208" s="58" t="s">
        <v>4249</v>
      </c>
      <c r="D208" s="139" t="s">
        <v>4248</v>
      </c>
      <c r="E208" s="39" t="s">
        <v>2791</v>
      </c>
      <c r="F208" s="246" t="s">
        <v>4675</v>
      </c>
      <c r="G208" s="359"/>
      <c r="H208" s="83"/>
      <c r="I208" s="92"/>
      <c r="J208" s="48"/>
      <c r="K208" s="36"/>
      <c r="L208" s="103">
        <v>38362</v>
      </c>
      <c r="M208" s="98"/>
      <c r="N208" t="str">
        <f t="shared" si="6"/>
        <v/>
      </c>
    </row>
    <row r="209" spans="1:51" hidden="1" outlineLevel="2">
      <c r="A209" s="285"/>
      <c r="B209" s="332">
        <f t="shared" si="7"/>
        <v>16</v>
      </c>
      <c r="C209" s="58" t="s">
        <v>4201</v>
      </c>
      <c r="D209" s="139" t="s">
        <v>4200</v>
      </c>
      <c r="E209" s="39" t="s">
        <v>2791</v>
      </c>
      <c r="F209" s="246" t="s">
        <v>4675</v>
      </c>
      <c r="G209" s="359"/>
      <c r="H209" s="83"/>
      <c r="I209" s="92"/>
      <c r="J209" s="48"/>
      <c r="K209" s="36"/>
      <c r="L209" s="103">
        <v>38362</v>
      </c>
      <c r="M209" s="98"/>
      <c r="N209" t="str">
        <f t="shared" si="6"/>
        <v/>
      </c>
    </row>
    <row r="210" spans="1:51" hidden="1" outlineLevel="2">
      <c r="A210" s="285"/>
      <c r="B210" s="332">
        <f t="shared" si="7"/>
        <v>16</v>
      </c>
      <c r="C210" s="58" t="s">
        <v>4586</v>
      </c>
      <c r="D210" s="139" t="s">
        <v>4585</v>
      </c>
      <c r="E210" s="39" t="s">
        <v>2791</v>
      </c>
      <c r="F210" s="246" t="s">
        <v>4675</v>
      </c>
      <c r="G210" s="359"/>
      <c r="H210" s="83"/>
      <c r="I210" s="92"/>
      <c r="J210" s="48"/>
      <c r="K210" s="36"/>
      <c r="L210" s="103">
        <v>38362</v>
      </c>
      <c r="M210" s="98"/>
      <c r="N210" t="str">
        <f t="shared" si="6"/>
        <v/>
      </c>
    </row>
    <row r="211" spans="1:51" hidden="1" outlineLevel="2">
      <c r="A211" s="285"/>
      <c r="B211" s="332">
        <f t="shared" si="7"/>
        <v>16</v>
      </c>
      <c r="C211" s="58" t="s">
        <v>2456</v>
      </c>
      <c r="D211" s="139" t="s">
        <v>2457</v>
      </c>
      <c r="E211" s="39" t="s">
        <v>2791</v>
      </c>
      <c r="F211" s="246" t="s">
        <v>4675</v>
      </c>
      <c r="G211" s="359"/>
      <c r="H211" s="83"/>
      <c r="I211" s="92"/>
      <c r="J211" s="48"/>
      <c r="K211" s="36"/>
      <c r="L211" s="103">
        <v>39845</v>
      </c>
      <c r="M211" s="98"/>
      <c r="N211" t="str">
        <f t="shared" si="6"/>
        <v/>
      </c>
    </row>
    <row r="212" spans="1:51" hidden="1" outlineLevel="2">
      <c r="A212" s="285"/>
      <c r="B212" s="332">
        <f t="shared" si="7"/>
        <v>16</v>
      </c>
      <c r="C212" s="58" t="s">
        <v>2458</v>
      </c>
      <c r="D212" s="139" t="s">
        <v>2459</v>
      </c>
      <c r="E212" s="39" t="s">
        <v>2791</v>
      </c>
      <c r="F212" s="246" t="s">
        <v>4675</v>
      </c>
      <c r="G212" s="359"/>
      <c r="H212" s="83"/>
      <c r="I212" s="92"/>
      <c r="J212" s="48"/>
      <c r="K212" s="36"/>
      <c r="L212" s="103">
        <v>39845</v>
      </c>
      <c r="M212" s="98"/>
      <c r="N212" t="str">
        <f t="shared" si="6"/>
        <v/>
      </c>
    </row>
    <row r="213" spans="1:51" hidden="1" outlineLevel="2">
      <c r="A213" s="285"/>
      <c r="B213" s="332">
        <f t="shared" si="7"/>
        <v>16</v>
      </c>
      <c r="C213" s="58" t="s">
        <v>1582</v>
      </c>
      <c r="D213" s="139" t="s">
        <v>1583</v>
      </c>
      <c r="E213" s="209" t="s">
        <v>2798</v>
      </c>
      <c r="F213" s="246" t="s">
        <v>4676</v>
      </c>
      <c r="G213" s="359" t="s">
        <v>5760</v>
      </c>
      <c r="H213" s="83"/>
      <c r="I213" s="92"/>
      <c r="J213" s="48"/>
      <c r="K213" s="36"/>
      <c r="L213" s="103">
        <v>39845</v>
      </c>
      <c r="M213" s="98">
        <v>41897</v>
      </c>
      <c r="N213" t="str">
        <f t="shared" si="6"/>
        <v>DUPLICATE</v>
      </c>
    </row>
    <row r="214" spans="1:51" hidden="1" outlineLevel="2">
      <c r="A214" s="285"/>
      <c r="B214" s="332">
        <f t="shared" si="7"/>
        <v>16</v>
      </c>
      <c r="C214" s="58" t="s">
        <v>5265</v>
      </c>
      <c r="D214" s="139" t="s">
        <v>124</v>
      </c>
      <c r="E214" s="217" t="s">
        <v>2791</v>
      </c>
      <c r="F214" s="217" t="s">
        <v>4675</v>
      </c>
      <c r="G214" s="359"/>
      <c r="H214" s="244"/>
      <c r="I214" s="92"/>
      <c r="J214" s="48"/>
      <c r="K214" s="49"/>
      <c r="L214" s="103">
        <v>39845</v>
      </c>
      <c r="M214" s="98">
        <v>41306</v>
      </c>
      <c r="N214" t="str">
        <f t="shared" si="6"/>
        <v/>
      </c>
    </row>
    <row r="215" spans="1:51" ht="52.8" hidden="1" outlineLevel="1" collapsed="1">
      <c r="A215" s="307">
        <v>17</v>
      </c>
      <c r="B215" s="332">
        <f t="shared" si="7"/>
        <v>17</v>
      </c>
      <c r="C215" s="38" t="s">
        <v>5308</v>
      </c>
      <c r="D215" s="40"/>
      <c r="E215" s="40" t="s">
        <v>1156</v>
      </c>
      <c r="F215" s="40" t="s">
        <v>4676</v>
      </c>
      <c r="G215" s="40" t="s">
        <v>1076</v>
      </c>
      <c r="H215" s="44"/>
      <c r="I215" s="45"/>
      <c r="J215" s="51" t="s">
        <v>213</v>
      </c>
      <c r="K215" s="217" t="s">
        <v>2432</v>
      </c>
      <c r="L215" s="80">
        <v>38362</v>
      </c>
      <c r="M215" s="80">
        <v>40575</v>
      </c>
      <c r="N215" t="str">
        <f t="shared" si="6"/>
        <v/>
      </c>
    </row>
    <row r="216" spans="1:51" hidden="1" outlineLevel="2">
      <c r="A216" s="289"/>
      <c r="B216" s="332">
        <f t="shared" si="7"/>
        <v>17</v>
      </c>
      <c r="C216" s="26" t="s">
        <v>731</v>
      </c>
      <c r="D216" s="172" t="s">
        <v>517</v>
      </c>
      <c r="E216" s="246" t="s">
        <v>1156</v>
      </c>
      <c r="F216" s="246" t="s">
        <v>4676</v>
      </c>
      <c r="G216" s="246"/>
      <c r="H216" s="243"/>
      <c r="I216" s="92"/>
      <c r="J216" s="42"/>
      <c r="K216" s="246"/>
      <c r="L216" s="82">
        <v>38362</v>
      </c>
      <c r="M216" s="82"/>
      <c r="N216" t="str">
        <f t="shared" si="6"/>
        <v/>
      </c>
    </row>
    <row r="217" spans="1:51" hidden="1" outlineLevel="2">
      <c r="A217" s="285"/>
      <c r="B217" s="332">
        <f t="shared" si="7"/>
        <v>17</v>
      </c>
      <c r="C217" s="26" t="s">
        <v>4582</v>
      </c>
      <c r="D217" s="172" t="s">
        <v>518</v>
      </c>
      <c r="E217" s="246" t="s">
        <v>1156</v>
      </c>
      <c r="F217" s="246" t="s">
        <v>4676</v>
      </c>
      <c r="G217" s="246"/>
      <c r="H217" s="83"/>
      <c r="I217" s="92"/>
      <c r="J217" s="42"/>
      <c r="K217" s="246"/>
      <c r="L217" s="82">
        <v>38362</v>
      </c>
      <c r="M217" s="82"/>
      <c r="N217" t="str">
        <f t="shared" si="6"/>
        <v/>
      </c>
    </row>
    <row r="218" spans="1:51" hidden="1" outlineLevel="2">
      <c r="A218" s="285"/>
      <c r="B218" s="332">
        <f t="shared" si="7"/>
        <v>17</v>
      </c>
      <c r="C218" s="26" t="s">
        <v>3480</v>
      </c>
      <c r="D218" s="172" t="s">
        <v>519</v>
      </c>
      <c r="E218" s="246" t="s">
        <v>1156</v>
      </c>
      <c r="F218" s="246" t="s">
        <v>4676</v>
      </c>
      <c r="G218" s="246"/>
      <c r="H218" s="83"/>
      <c r="I218" s="92"/>
      <c r="J218" s="42"/>
      <c r="K218" s="246"/>
      <c r="L218" s="82">
        <v>38362</v>
      </c>
      <c r="M218" s="82"/>
      <c r="N218" t="str">
        <f t="shared" si="6"/>
        <v/>
      </c>
    </row>
    <row r="219" spans="1:51" hidden="1" outlineLevel="2">
      <c r="A219" s="285"/>
      <c r="B219" s="332">
        <f t="shared" si="7"/>
        <v>17</v>
      </c>
      <c r="C219" s="26" t="s">
        <v>4581</v>
      </c>
      <c r="D219" s="172" t="s">
        <v>3278</v>
      </c>
      <c r="E219" s="246" t="s">
        <v>1156</v>
      </c>
      <c r="F219" s="246" t="s">
        <v>4676</v>
      </c>
      <c r="G219" s="246"/>
      <c r="H219" s="83"/>
      <c r="I219" s="92"/>
      <c r="J219" s="42"/>
      <c r="K219" s="246"/>
      <c r="L219" s="82">
        <v>38362</v>
      </c>
      <c r="M219" s="82">
        <v>40575</v>
      </c>
      <c r="N219" t="str">
        <f t="shared" si="6"/>
        <v/>
      </c>
    </row>
    <row r="220" spans="1:51" hidden="1" outlineLevel="2">
      <c r="A220" s="285"/>
      <c r="B220" s="332">
        <f t="shared" si="7"/>
        <v>17</v>
      </c>
      <c r="C220" s="26" t="s">
        <v>4580</v>
      </c>
      <c r="D220" s="172" t="s">
        <v>3279</v>
      </c>
      <c r="E220" s="246" t="s">
        <v>1156</v>
      </c>
      <c r="F220" s="246" t="s">
        <v>4676</v>
      </c>
      <c r="G220" s="246"/>
      <c r="H220" s="83"/>
      <c r="I220" s="92"/>
      <c r="J220" s="42"/>
      <c r="K220" s="246"/>
      <c r="L220" s="82">
        <v>38362</v>
      </c>
      <c r="M220" s="82"/>
      <c r="N220" t="str">
        <f t="shared" si="6"/>
        <v/>
      </c>
    </row>
    <row r="221" spans="1:51" s="282" customFormat="1" hidden="1" outlineLevel="2">
      <c r="A221" s="286"/>
      <c r="B221" s="332">
        <f t="shared" si="7"/>
        <v>17</v>
      </c>
      <c r="C221" s="371" t="s">
        <v>1010</v>
      </c>
      <c r="D221" s="348" t="s">
        <v>520</v>
      </c>
      <c r="E221" s="217" t="s">
        <v>1156</v>
      </c>
      <c r="F221" s="217" t="s">
        <v>4676</v>
      </c>
      <c r="G221" s="217"/>
      <c r="H221" s="244"/>
      <c r="I221" s="81"/>
      <c r="J221" s="362"/>
      <c r="K221" s="217"/>
      <c r="L221" s="260">
        <v>38362</v>
      </c>
      <c r="M221" s="260"/>
      <c r="N221" t="str">
        <f t="shared" si="6"/>
        <v/>
      </c>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row>
    <row r="222" spans="1:51" ht="26.4" hidden="1" outlineLevel="1" collapsed="1">
      <c r="A222" s="307">
        <v>18</v>
      </c>
      <c r="B222" s="332">
        <f t="shared" si="7"/>
        <v>18</v>
      </c>
      <c r="C222" s="38" t="s">
        <v>5272</v>
      </c>
      <c r="D222" s="349"/>
      <c r="E222" s="40" t="s">
        <v>2798</v>
      </c>
      <c r="F222" s="40" t="s">
        <v>1935</v>
      </c>
      <c r="G222" s="40" t="s">
        <v>5309</v>
      </c>
      <c r="H222" s="44"/>
      <c r="I222" s="45"/>
      <c r="J222" s="51" t="s">
        <v>213</v>
      </c>
      <c r="K222" s="217" t="s">
        <v>2432</v>
      </c>
      <c r="L222" s="80">
        <v>39114</v>
      </c>
      <c r="M222" s="206">
        <v>42036</v>
      </c>
      <c r="N222" t="str">
        <f t="shared" si="6"/>
        <v/>
      </c>
    </row>
    <row r="223" spans="1:51" hidden="1" outlineLevel="2">
      <c r="A223" s="289"/>
      <c r="B223" s="332">
        <f t="shared" si="7"/>
        <v>18</v>
      </c>
      <c r="C223" s="26" t="s">
        <v>1141</v>
      </c>
      <c r="D223" s="172" t="s">
        <v>3280</v>
      </c>
      <c r="E223" s="246" t="s">
        <v>2791</v>
      </c>
      <c r="F223" s="246" t="s">
        <v>4619</v>
      </c>
      <c r="G223" s="246"/>
      <c r="H223" s="243"/>
      <c r="I223" s="92"/>
      <c r="J223" s="42"/>
      <c r="K223" s="87"/>
      <c r="L223" s="82">
        <v>38362</v>
      </c>
      <c r="M223" s="82">
        <v>39083</v>
      </c>
      <c r="N223" t="str">
        <f t="shared" si="6"/>
        <v/>
      </c>
    </row>
    <row r="224" spans="1:51" hidden="1" outlineLevel="2">
      <c r="A224" s="285"/>
      <c r="B224" s="332">
        <f t="shared" si="7"/>
        <v>18</v>
      </c>
      <c r="C224" s="26" t="s">
        <v>3281</v>
      </c>
      <c r="D224" s="172" t="s">
        <v>3282</v>
      </c>
      <c r="E224" s="246" t="s">
        <v>2791</v>
      </c>
      <c r="F224" s="246" t="s">
        <v>4619</v>
      </c>
      <c r="H224" s="83"/>
      <c r="I224" s="83"/>
      <c r="J224" s="48"/>
      <c r="K224" s="106"/>
      <c r="L224" s="88">
        <v>39114</v>
      </c>
      <c r="M224" s="98"/>
      <c r="N224" t="str">
        <f t="shared" si="6"/>
        <v/>
      </c>
    </row>
    <row r="225" spans="1:23" hidden="1" outlineLevel="2">
      <c r="A225" s="285"/>
      <c r="B225" s="332">
        <f t="shared" si="7"/>
        <v>18</v>
      </c>
      <c r="C225" s="26" t="s">
        <v>3481</v>
      </c>
      <c r="D225" s="172" t="s">
        <v>3283</v>
      </c>
      <c r="E225" s="246" t="s">
        <v>2791</v>
      </c>
      <c r="F225" s="246" t="s">
        <v>4619</v>
      </c>
      <c r="H225" s="83"/>
      <c r="I225" s="83"/>
      <c r="J225" s="48"/>
      <c r="K225" s="106"/>
      <c r="L225" s="88">
        <v>39114</v>
      </c>
      <c r="M225" s="98"/>
      <c r="N225" t="str">
        <f t="shared" si="6"/>
        <v/>
      </c>
    </row>
    <row r="226" spans="1:23" hidden="1" outlineLevel="2">
      <c r="A226" s="285"/>
      <c r="B226" s="332">
        <f t="shared" si="7"/>
        <v>18</v>
      </c>
      <c r="C226" s="26" t="s">
        <v>3284</v>
      </c>
      <c r="D226" s="172" t="s">
        <v>3285</v>
      </c>
      <c r="E226" s="246" t="s">
        <v>2791</v>
      </c>
      <c r="F226" s="246" t="s">
        <v>4619</v>
      </c>
      <c r="H226" s="83"/>
      <c r="I226" s="83"/>
      <c r="J226" s="48"/>
      <c r="K226" s="97"/>
      <c r="L226" s="88">
        <v>39114</v>
      </c>
      <c r="M226" s="98"/>
      <c r="N226" t="str">
        <f t="shared" si="6"/>
        <v/>
      </c>
    </row>
    <row r="227" spans="1:23" hidden="1" outlineLevel="2">
      <c r="A227" s="285"/>
      <c r="B227" s="332">
        <f t="shared" si="7"/>
        <v>18</v>
      </c>
      <c r="C227" s="58" t="s">
        <v>3281</v>
      </c>
      <c r="D227" s="172" t="s">
        <v>3286</v>
      </c>
      <c r="E227" s="87" t="s">
        <v>2791</v>
      </c>
      <c r="F227" s="87" t="s">
        <v>4619</v>
      </c>
      <c r="G227" s="84"/>
      <c r="H227" s="83"/>
      <c r="I227" s="83"/>
      <c r="J227" s="48"/>
      <c r="K227" s="106"/>
      <c r="L227" s="88">
        <v>39114</v>
      </c>
      <c r="M227" s="98"/>
      <c r="N227" t="str">
        <f t="shared" si="6"/>
        <v/>
      </c>
    </row>
    <row r="228" spans="1:23" hidden="1" outlineLevel="2">
      <c r="A228" s="285"/>
      <c r="B228" s="332">
        <f t="shared" si="7"/>
        <v>18</v>
      </c>
      <c r="C228" s="26" t="s">
        <v>1011</v>
      </c>
      <c r="D228" s="172" t="s">
        <v>3287</v>
      </c>
      <c r="E228" s="246" t="s">
        <v>1156</v>
      </c>
      <c r="F228" s="246" t="s">
        <v>4676</v>
      </c>
      <c r="G228" s="246" t="s">
        <v>75</v>
      </c>
      <c r="H228" s="83"/>
      <c r="I228" s="92"/>
      <c r="J228" s="42"/>
      <c r="K228" s="87"/>
      <c r="L228" s="88">
        <v>38362</v>
      </c>
      <c r="M228" s="82">
        <v>40575</v>
      </c>
      <c r="N228" t="str">
        <f t="shared" si="6"/>
        <v/>
      </c>
    </row>
    <row r="229" spans="1:23" s="23" customFormat="1" hidden="1" outlineLevel="2">
      <c r="A229" s="286"/>
      <c r="B229" s="332">
        <f t="shared" si="7"/>
        <v>18</v>
      </c>
      <c r="C229" s="371" t="s">
        <v>1012</v>
      </c>
      <c r="D229" s="348" t="s">
        <v>730</v>
      </c>
      <c r="E229" s="217" t="s">
        <v>2791</v>
      </c>
      <c r="F229" s="217" t="s">
        <v>4619</v>
      </c>
      <c r="G229" s="115"/>
      <c r="H229" s="244"/>
      <c r="I229" s="81"/>
      <c r="J229" s="362"/>
      <c r="K229" s="89"/>
      <c r="L229" s="260">
        <v>38362</v>
      </c>
      <c r="M229" s="260">
        <v>39083</v>
      </c>
      <c r="N229" t="str">
        <f t="shared" si="6"/>
        <v/>
      </c>
      <c r="O229"/>
      <c r="P229"/>
      <c r="Q229"/>
      <c r="R229"/>
      <c r="S229"/>
      <c r="T229"/>
      <c r="U229"/>
      <c r="V229"/>
      <c r="W229"/>
    </row>
    <row r="230" spans="1:23" ht="79.2" hidden="1" outlineLevel="1" collapsed="1">
      <c r="A230" s="307">
        <v>19</v>
      </c>
      <c r="B230" s="332">
        <f t="shared" si="7"/>
        <v>19</v>
      </c>
      <c r="C230" s="17" t="s">
        <v>6040</v>
      </c>
      <c r="D230" s="77"/>
      <c r="E230" s="40" t="s">
        <v>2798</v>
      </c>
      <c r="F230" s="40" t="s">
        <v>4676</v>
      </c>
      <c r="G230" s="40" t="s">
        <v>6041</v>
      </c>
      <c r="H230" s="44"/>
      <c r="I230" s="44"/>
      <c r="J230" s="40" t="s">
        <v>6093</v>
      </c>
      <c r="K230" s="40"/>
      <c r="L230" s="80">
        <v>42036</v>
      </c>
      <c r="M230" s="80">
        <v>42401</v>
      </c>
      <c r="N230" t="str">
        <f t="shared" si="6"/>
        <v/>
      </c>
    </row>
    <row r="231" spans="1:23" hidden="1" outlineLevel="2">
      <c r="A231" s="285"/>
      <c r="B231" s="464">
        <f t="shared" si="7"/>
        <v>19</v>
      </c>
      <c r="C231" s="168" t="s">
        <v>5812</v>
      </c>
      <c r="D231" s="245" t="s">
        <v>5813</v>
      </c>
      <c r="E231" s="245" t="s">
        <v>2798</v>
      </c>
      <c r="F231" s="245" t="s">
        <v>4676</v>
      </c>
      <c r="G231" s="245" t="s">
        <v>5814</v>
      </c>
      <c r="H231" s="243"/>
      <c r="I231" s="243"/>
      <c r="J231" s="245"/>
      <c r="K231" s="247"/>
      <c r="L231" s="118">
        <v>42036</v>
      </c>
      <c r="M231" s="82">
        <v>42231</v>
      </c>
      <c r="N231" t="str">
        <f t="shared" si="6"/>
        <v/>
      </c>
    </row>
    <row r="232" spans="1:23" hidden="1" outlineLevel="2">
      <c r="A232" s="463"/>
      <c r="B232" s="332">
        <f t="shared" si="7"/>
        <v>19</v>
      </c>
      <c r="C232" s="168" t="s">
        <v>5815</v>
      </c>
      <c r="D232" s="246" t="s">
        <v>6051</v>
      </c>
      <c r="E232" s="246" t="s">
        <v>2798</v>
      </c>
      <c r="F232" s="246" t="s">
        <v>4676</v>
      </c>
      <c r="G232" s="246" t="s">
        <v>5814</v>
      </c>
      <c r="H232" s="83"/>
      <c r="I232" s="83"/>
      <c r="J232" s="246"/>
      <c r="K232" s="39"/>
      <c r="L232" s="118">
        <v>42036</v>
      </c>
      <c r="M232" s="82">
        <v>42231</v>
      </c>
      <c r="N232" t="str">
        <f t="shared" si="6"/>
        <v/>
      </c>
    </row>
    <row r="233" spans="1:23" hidden="1" outlineLevel="2">
      <c r="A233" s="463"/>
      <c r="B233" s="332">
        <f t="shared" si="7"/>
        <v>19</v>
      </c>
      <c r="C233" s="168" t="s">
        <v>5816</v>
      </c>
      <c r="D233" s="246" t="s">
        <v>5817</v>
      </c>
      <c r="E233" s="246" t="s">
        <v>2798</v>
      </c>
      <c r="F233" s="246" t="s">
        <v>4676</v>
      </c>
      <c r="G233" s="246" t="s">
        <v>5814</v>
      </c>
      <c r="H233" s="83"/>
      <c r="I233" s="83"/>
      <c r="J233" s="246"/>
      <c r="K233" s="39"/>
      <c r="L233" s="118">
        <v>42036</v>
      </c>
      <c r="M233" s="82">
        <v>42231</v>
      </c>
      <c r="N233" t="str">
        <f t="shared" si="6"/>
        <v/>
      </c>
    </row>
    <row r="234" spans="1:23" hidden="1" outlineLevel="2">
      <c r="A234" s="463"/>
      <c r="B234" s="332">
        <f t="shared" si="7"/>
        <v>19</v>
      </c>
      <c r="C234" s="168" t="s">
        <v>5818</v>
      </c>
      <c r="D234" s="246" t="s">
        <v>5819</v>
      </c>
      <c r="E234" s="246" t="s">
        <v>2798</v>
      </c>
      <c r="F234" s="246" t="s">
        <v>4676</v>
      </c>
      <c r="G234" s="246" t="s">
        <v>5814</v>
      </c>
      <c r="H234" s="83"/>
      <c r="I234" s="83"/>
      <c r="J234" s="246"/>
      <c r="K234" s="39"/>
      <c r="L234" s="118">
        <v>42036</v>
      </c>
      <c r="M234" s="82">
        <v>42231</v>
      </c>
      <c r="N234" t="str">
        <f t="shared" si="6"/>
        <v/>
      </c>
    </row>
    <row r="235" spans="1:23" hidden="1" outlineLevel="2">
      <c r="A235" s="463"/>
      <c r="B235" s="332">
        <f t="shared" si="7"/>
        <v>19</v>
      </c>
      <c r="C235" s="168" t="s">
        <v>5820</v>
      </c>
      <c r="D235" s="246" t="s">
        <v>6052</v>
      </c>
      <c r="E235" s="246" t="s">
        <v>2798</v>
      </c>
      <c r="F235" s="246" t="s">
        <v>4676</v>
      </c>
      <c r="G235" s="246" t="s">
        <v>5814</v>
      </c>
      <c r="H235" s="83"/>
      <c r="I235" s="83"/>
      <c r="J235" s="246"/>
      <c r="K235" s="39"/>
      <c r="L235" s="118">
        <v>42036</v>
      </c>
      <c r="M235" s="82">
        <v>42231</v>
      </c>
      <c r="N235" t="str">
        <f t="shared" si="6"/>
        <v/>
      </c>
    </row>
    <row r="236" spans="1:23" hidden="1" outlineLevel="2">
      <c r="A236" s="463"/>
      <c r="B236" s="332">
        <f t="shared" si="7"/>
        <v>19</v>
      </c>
      <c r="C236" s="168" t="s">
        <v>5821</v>
      </c>
      <c r="D236" s="246" t="s">
        <v>6050</v>
      </c>
      <c r="E236" s="246" t="s">
        <v>2798</v>
      </c>
      <c r="F236" s="246" t="s">
        <v>4676</v>
      </c>
      <c r="G236" s="246" t="s">
        <v>5814</v>
      </c>
      <c r="H236" s="83"/>
      <c r="I236" s="83"/>
      <c r="J236" s="246"/>
      <c r="K236" s="39"/>
      <c r="L236" s="118">
        <v>42036</v>
      </c>
      <c r="M236" s="82">
        <v>42231</v>
      </c>
      <c r="N236" t="str">
        <f t="shared" si="6"/>
        <v/>
      </c>
    </row>
    <row r="237" spans="1:23" hidden="1" outlineLevel="2">
      <c r="A237" s="463"/>
      <c r="B237" s="332">
        <f t="shared" si="7"/>
        <v>19</v>
      </c>
      <c r="C237" s="168" t="s">
        <v>5822</v>
      </c>
      <c r="D237" s="246" t="s">
        <v>5823</v>
      </c>
      <c r="E237" s="246" t="s">
        <v>2798</v>
      </c>
      <c r="F237" s="246" t="s">
        <v>4676</v>
      </c>
      <c r="G237" s="246" t="s">
        <v>5814</v>
      </c>
      <c r="H237" s="83"/>
      <c r="I237" s="83"/>
      <c r="J237" s="246"/>
      <c r="K237" s="39"/>
      <c r="L237" s="118">
        <v>42036</v>
      </c>
      <c r="M237" s="82">
        <v>42231</v>
      </c>
      <c r="N237" t="str">
        <f t="shared" si="6"/>
        <v/>
      </c>
    </row>
    <row r="238" spans="1:23" hidden="1" outlineLevel="2">
      <c r="A238" s="463"/>
      <c r="B238" s="332">
        <f t="shared" si="7"/>
        <v>19</v>
      </c>
      <c r="C238" s="168" t="s">
        <v>5824</v>
      </c>
      <c r="D238" s="246" t="s">
        <v>5825</v>
      </c>
      <c r="E238" s="246" t="s">
        <v>2798</v>
      </c>
      <c r="F238" s="246" t="s">
        <v>4676</v>
      </c>
      <c r="G238" s="246" t="s">
        <v>5814</v>
      </c>
      <c r="H238" s="83"/>
      <c r="I238" s="83"/>
      <c r="J238" s="246"/>
      <c r="K238" s="39"/>
      <c r="L238" s="118">
        <v>42036</v>
      </c>
      <c r="M238" s="82">
        <v>42231</v>
      </c>
      <c r="N238" t="str">
        <f t="shared" si="6"/>
        <v/>
      </c>
    </row>
    <row r="239" spans="1:23" hidden="1" outlineLevel="2">
      <c r="A239" s="463"/>
      <c r="B239" s="332">
        <f t="shared" si="7"/>
        <v>19</v>
      </c>
      <c r="C239" s="168" t="s">
        <v>5826</v>
      </c>
      <c r="D239" s="246" t="s">
        <v>5827</v>
      </c>
      <c r="E239" s="246" t="s">
        <v>2798</v>
      </c>
      <c r="F239" s="246" t="s">
        <v>4676</v>
      </c>
      <c r="G239" s="246" t="s">
        <v>5814</v>
      </c>
      <c r="H239" s="83"/>
      <c r="I239" s="83"/>
      <c r="J239" s="246"/>
      <c r="K239" s="39"/>
      <c r="L239" s="118">
        <v>42036</v>
      </c>
      <c r="M239" s="82">
        <v>42231</v>
      </c>
      <c r="N239" t="str">
        <f t="shared" si="6"/>
        <v/>
      </c>
    </row>
    <row r="240" spans="1:23" hidden="1" outlineLevel="2">
      <c r="A240" s="463"/>
      <c r="B240" s="332">
        <f t="shared" si="7"/>
        <v>19</v>
      </c>
      <c r="C240" s="168" t="s">
        <v>5828</v>
      </c>
      <c r="D240" s="246" t="s">
        <v>5829</v>
      </c>
      <c r="E240" s="246" t="s">
        <v>2798</v>
      </c>
      <c r="F240" s="246" t="s">
        <v>4676</v>
      </c>
      <c r="G240" s="246" t="s">
        <v>5814</v>
      </c>
      <c r="H240" s="83"/>
      <c r="I240" s="83"/>
      <c r="J240" s="246"/>
      <c r="K240" s="39"/>
      <c r="L240" s="118">
        <v>42036</v>
      </c>
      <c r="M240" s="82">
        <v>42231</v>
      </c>
      <c r="N240" t="str">
        <f t="shared" si="6"/>
        <v/>
      </c>
    </row>
    <row r="241" spans="1:14" hidden="1" outlineLevel="2">
      <c r="A241" s="463"/>
      <c r="B241" s="332">
        <f t="shared" si="7"/>
        <v>19</v>
      </c>
      <c r="C241" s="168" t="s">
        <v>5830</v>
      </c>
      <c r="D241" s="246" t="s">
        <v>5831</v>
      </c>
      <c r="E241" s="246" t="s">
        <v>2798</v>
      </c>
      <c r="F241" s="246" t="s">
        <v>4676</v>
      </c>
      <c r="G241" s="246" t="s">
        <v>5814</v>
      </c>
      <c r="H241" s="83"/>
      <c r="I241" s="83"/>
      <c r="J241" s="246"/>
      <c r="K241" s="39"/>
      <c r="L241" s="118">
        <v>42036</v>
      </c>
      <c r="M241" s="82">
        <v>42231</v>
      </c>
      <c r="N241" t="str">
        <f t="shared" si="6"/>
        <v/>
      </c>
    </row>
    <row r="242" spans="1:14" hidden="1" outlineLevel="2">
      <c r="A242" s="463"/>
      <c r="B242" s="332">
        <f t="shared" si="7"/>
        <v>19</v>
      </c>
      <c r="C242" s="168" t="s">
        <v>5832</v>
      </c>
      <c r="D242" s="246" t="s">
        <v>3151</v>
      </c>
      <c r="E242" s="246" t="s">
        <v>1156</v>
      </c>
      <c r="F242" s="246" t="s">
        <v>4676</v>
      </c>
      <c r="G242" s="246" t="s">
        <v>5814</v>
      </c>
      <c r="H242" s="83"/>
      <c r="I242" s="83"/>
      <c r="J242" s="246"/>
      <c r="K242" s="39"/>
      <c r="L242" s="118">
        <v>42036</v>
      </c>
      <c r="M242" s="82">
        <v>42401</v>
      </c>
      <c r="N242" t="str">
        <f t="shared" si="6"/>
        <v>DUPLICATE</v>
      </c>
    </row>
    <row r="243" spans="1:14" hidden="1" outlineLevel="2">
      <c r="A243" s="463"/>
      <c r="B243" s="332">
        <f t="shared" si="7"/>
        <v>19</v>
      </c>
      <c r="C243" s="168" t="s">
        <v>5833</v>
      </c>
      <c r="D243" s="246" t="s">
        <v>5834</v>
      </c>
      <c r="E243" s="246" t="s">
        <v>2798</v>
      </c>
      <c r="F243" s="246" t="s">
        <v>4676</v>
      </c>
      <c r="G243" s="246" t="s">
        <v>5814</v>
      </c>
      <c r="H243" s="83"/>
      <c r="I243" s="83"/>
      <c r="J243" s="246"/>
      <c r="K243" s="39"/>
      <c r="L243" s="118">
        <v>42036</v>
      </c>
      <c r="M243" s="82">
        <v>42231</v>
      </c>
      <c r="N243" t="str">
        <f t="shared" si="6"/>
        <v/>
      </c>
    </row>
    <row r="244" spans="1:14" hidden="1" outlineLevel="2">
      <c r="A244" s="463"/>
      <c r="B244" s="332">
        <f t="shared" si="7"/>
        <v>19</v>
      </c>
      <c r="C244" s="168" t="s">
        <v>5835</v>
      </c>
      <c r="D244" s="246" t="s">
        <v>5836</v>
      </c>
      <c r="E244" s="246" t="s">
        <v>2798</v>
      </c>
      <c r="F244" s="246" t="s">
        <v>4676</v>
      </c>
      <c r="G244" s="246" t="s">
        <v>5814</v>
      </c>
      <c r="H244" s="83"/>
      <c r="I244" s="83"/>
      <c r="J244" s="246"/>
      <c r="K244" s="39"/>
      <c r="L244" s="118">
        <v>42036</v>
      </c>
      <c r="M244" s="82">
        <v>42231</v>
      </c>
      <c r="N244" t="str">
        <f t="shared" si="6"/>
        <v/>
      </c>
    </row>
    <row r="245" spans="1:14" hidden="1" outlineLevel="2">
      <c r="A245" s="463"/>
      <c r="B245" s="332">
        <f t="shared" si="7"/>
        <v>19</v>
      </c>
      <c r="C245" s="168" t="s">
        <v>5837</v>
      </c>
      <c r="D245" s="246" t="s">
        <v>5838</v>
      </c>
      <c r="E245" s="246" t="s">
        <v>2798</v>
      </c>
      <c r="F245" s="246" t="s">
        <v>4676</v>
      </c>
      <c r="G245" s="246" t="s">
        <v>5814</v>
      </c>
      <c r="H245" s="83"/>
      <c r="I245" s="83"/>
      <c r="J245" s="246"/>
      <c r="K245" s="39"/>
      <c r="L245" s="118">
        <v>42036</v>
      </c>
      <c r="M245" s="82">
        <v>42231</v>
      </c>
      <c r="N245" t="str">
        <f t="shared" si="6"/>
        <v/>
      </c>
    </row>
    <row r="246" spans="1:14" hidden="1" outlineLevel="2">
      <c r="A246" s="463"/>
      <c r="B246" s="332">
        <f t="shared" si="7"/>
        <v>19</v>
      </c>
      <c r="C246" s="168" t="s">
        <v>5839</v>
      </c>
      <c r="D246" s="246" t="s">
        <v>5840</v>
      </c>
      <c r="E246" s="246" t="s">
        <v>2798</v>
      </c>
      <c r="F246" s="246" t="s">
        <v>4676</v>
      </c>
      <c r="G246" s="246" t="s">
        <v>5814</v>
      </c>
      <c r="H246" s="83"/>
      <c r="I246" s="83"/>
      <c r="J246" s="246"/>
      <c r="K246" s="39"/>
      <c r="L246" s="118">
        <v>42036</v>
      </c>
      <c r="M246" s="82">
        <v>42231</v>
      </c>
      <c r="N246" t="str">
        <f t="shared" si="6"/>
        <v/>
      </c>
    </row>
    <row r="247" spans="1:14" hidden="1" outlineLevel="2">
      <c r="A247" s="463"/>
      <c r="B247" s="332">
        <f t="shared" si="7"/>
        <v>19</v>
      </c>
      <c r="C247" s="168" t="s">
        <v>5841</v>
      </c>
      <c r="D247" s="246" t="s">
        <v>5842</v>
      </c>
      <c r="E247" s="246" t="s">
        <v>2798</v>
      </c>
      <c r="F247" s="246" t="s">
        <v>4676</v>
      </c>
      <c r="G247" s="246" t="s">
        <v>5814</v>
      </c>
      <c r="H247" s="83"/>
      <c r="I247" s="83"/>
      <c r="J247" s="246"/>
      <c r="K247" s="39"/>
      <c r="L247" s="118">
        <v>42036</v>
      </c>
      <c r="M247" s="82">
        <v>42231</v>
      </c>
      <c r="N247" t="str">
        <f t="shared" si="6"/>
        <v/>
      </c>
    </row>
    <row r="248" spans="1:14" hidden="1" outlineLevel="2">
      <c r="A248" s="463"/>
      <c r="B248" s="332">
        <f t="shared" si="7"/>
        <v>19</v>
      </c>
      <c r="C248" s="168" t="s">
        <v>5843</v>
      </c>
      <c r="D248" s="246" t="s">
        <v>5844</v>
      </c>
      <c r="E248" s="246" t="s">
        <v>2798</v>
      </c>
      <c r="F248" s="246" t="s">
        <v>4676</v>
      </c>
      <c r="G248" s="246" t="s">
        <v>5814</v>
      </c>
      <c r="H248" s="83"/>
      <c r="I248" s="83"/>
      <c r="J248" s="246"/>
      <c r="K248" s="39"/>
      <c r="L248" s="118">
        <v>42036</v>
      </c>
      <c r="M248" s="82">
        <v>42231</v>
      </c>
      <c r="N248" t="str">
        <f t="shared" si="6"/>
        <v/>
      </c>
    </row>
    <row r="249" spans="1:14" hidden="1" outlineLevel="2">
      <c r="A249" s="463"/>
      <c r="B249" s="332">
        <f t="shared" si="7"/>
        <v>19</v>
      </c>
      <c r="C249" s="168" t="s">
        <v>5845</v>
      </c>
      <c r="D249" s="246" t="s">
        <v>5846</v>
      </c>
      <c r="E249" s="246" t="s">
        <v>2798</v>
      </c>
      <c r="F249" s="246" t="s">
        <v>4676</v>
      </c>
      <c r="G249" s="246" t="s">
        <v>5814</v>
      </c>
      <c r="H249" s="83"/>
      <c r="I249" s="83"/>
      <c r="J249" s="246"/>
      <c r="K249" s="39"/>
      <c r="L249" s="118">
        <v>42036</v>
      </c>
      <c r="M249" s="82">
        <v>42231</v>
      </c>
      <c r="N249" t="str">
        <f t="shared" si="6"/>
        <v/>
      </c>
    </row>
    <row r="250" spans="1:14" hidden="1" outlineLevel="2">
      <c r="A250" s="463"/>
      <c r="B250" s="332">
        <f t="shared" si="7"/>
        <v>19</v>
      </c>
      <c r="C250" s="168" t="s">
        <v>5847</v>
      </c>
      <c r="D250" s="246" t="s">
        <v>5848</v>
      </c>
      <c r="E250" s="246" t="s">
        <v>2798</v>
      </c>
      <c r="F250" s="246" t="s">
        <v>4676</v>
      </c>
      <c r="G250" s="246" t="s">
        <v>5814</v>
      </c>
      <c r="H250" s="83"/>
      <c r="I250" s="83"/>
      <c r="J250" s="246"/>
      <c r="K250" s="39"/>
      <c r="L250" s="118">
        <v>42036</v>
      </c>
      <c r="M250" s="82">
        <v>42231</v>
      </c>
      <c r="N250" t="str">
        <f t="shared" si="6"/>
        <v/>
      </c>
    </row>
    <row r="251" spans="1:14" hidden="1" outlineLevel="2">
      <c r="A251" s="463"/>
      <c r="B251" s="332">
        <f t="shared" si="7"/>
        <v>19</v>
      </c>
      <c r="C251" s="168" t="s">
        <v>5849</v>
      </c>
      <c r="D251" s="246" t="s">
        <v>5850</v>
      </c>
      <c r="E251" s="246" t="s">
        <v>2798</v>
      </c>
      <c r="F251" s="246" t="s">
        <v>4676</v>
      </c>
      <c r="G251" s="246" t="s">
        <v>5814</v>
      </c>
      <c r="H251" s="83"/>
      <c r="I251" s="83"/>
      <c r="J251" s="246"/>
      <c r="K251" s="39"/>
      <c r="L251" s="118">
        <v>42036</v>
      </c>
      <c r="M251" s="82">
        <v>42231</v>
      </c>
      <c r="N251" t="str">
        <f t="shared" si="6"/>
        <v/>
      </c>
    </row>
    <row r="252" spans="1:14" hidden="1" outlineLevel="2">
      <c r="A252" s="463"/>
      <c r="B252" s="332">
        <f t="shared" si="7"/>
        <v>19</v>
      </c>
      <c r="C252" s="168" t="s">
        <v>5851</v>
      </c>
      <c r="D252" s="246" t="s">
        <v>5852</v>
      </c>
      <c r="E252" s="246" t="s">
        <v>2798</v>
      </c>
      <c r="F252" s="246" t="s">
        <v>4676</v>
      </c>
      <c r="G252" s="246" t="s">
        <v>5814</v>
      </c>
      <c r="H252" s="83"/>
      <c r="I252" s="83"/>
      <c r="J252" s="246"/>
      <c r="K252" s="39"/>
      <c r="L252" s="118">
        <v>42036</v>
      </c>
      <c r="M252" s="82">
        <v>42231</v>
      </c>
      <c r="N252" t="str">
        <f t="shared" si="6"/>
        <v/>
      </c>
    </row>
    <row r="253" spans="1:14" hidden="1" outlineLevel="2">
      <c r="A253" s="463"/>
      <c r="B253" s="332">
        <f t="shared" si="7"/>
        <v>19</v>
      </c>
      <c r="C253" s="168" t="s">
        <v>5853</v>
      </c>
      <c r="D253" s="246" t="s">
        <v>5854</v>
      </c>
      <c r="E253" s="246" t="s">
        <v>2798</v>
      </c>
      <c r="F253" s="246" t="s">
        <v>4676</v>
      </c>
      <c r="G253" s="246" t="s">
        <v>5814</v>
      </c>
      <c r="H253" s="83"/>
      <c r="I253" s="83"/>
      <c r="J253" s="246"/>
      <c r="K253" s="39"/>
      <c r="L253" s="118">
        <v>42036</v>
      </c>
      <c r="M253" s="82">
        <v>42231</v>
      </c>
      <c r="N253" t="str">
        <f t="shared" si="6"/>
        <v/>
      </c>
    </row>
    <row r="254" spans="1:14" hidden="1" outlineLevel="2">
      <c r="A254" s="463"/>
      <c r="B254" s="332">
        <f t="shared" si="7"/>
        <v>19</v>
      </c>
      <c r="C254" s="168" t="s">
        <v>5855</v>
      </c>
      <c r="D254" s="246" t="s">
        <v>5856</v>
      </c>
      <c r="E254" s="246" t="s">
        <v>2798</v>
      </c>
      <c r="F254" s="246" t="s">
        <v>4676</v>
      </c>
      <c r="G254" s="246" t="s">
        <v>5814</v>
      </c>
      <c r="H254" s="83"/>
      <c r="I254" s="83"/>
      <c r="J254" s="246"/>
      <c r="K254" s="39"/>
      <c r="L254" s="118">
        <v>42036</v>
      </c>
      <c r="M254" s="82">
        <v>42231</v>
      </c>
      <c r="N254" t="str">
        <f t="shared" si="6"/>
        <v/>
      </c>
    </row>
    <row r="255" spans="1:14" hidden="1" outlineLevel="2">
      <c r="A255" s="463"/>
      <c r="B255" s="332">
        <f t="shared" si="7"/>
        <v>19</v>
      </c>
      <c r="C255" s="168" t="s">
        <v>5857</v>
      </c>
      <c r="D255" s="246" t="s">
        <v>5858</v>
      </c>
      <c r="E255" s="246" t="s">
        <v>2798</v>
      </c>
      <c r="F255" s="246" t="s">
        <v>4676</v>
      </c>
      <c r="G255" s="246" t="s">
        <v>5814</v>
      </c>
      <c r="H255" s="83"/>
      <c r="I255" s="83"/>
      <c r="J255" s="246"/>
      <c r="K255" s="39"/>
      <c r="L255" s="118">
        <v>42036</v>
      </c>
      <c r="M255" s="82">
        <v>42231</v>
      </c>
      <c r="N255" t="str">
        <f t="shared" si="6"/>
        <v/>
      </c>
    </row>
    <row r="256" spans="1:14" hidden="1" outlineLevel="2">
      <c r="A256" s="463"/>
      <c r="B256" s="332">
        <f t="shared" si="7"/>
        <v>19</v>
      </c>
      <c r="C256" s="168" t="s">
        <v>5859</v>
      </c>
      <c r="D256" s="246" t="s">
        <v>5860</v>
      </c>
      <c r="E256" s="246" t="s">
        <v>2798</v>
      </c>
      <c r="F256" s="246" t="s">
        <v>4676</v>
      </c>
      <c r="G256" s="246" t="s">
        <v>5814</v>
      </c>
      <c r="H256" s="83"/>
      <c r="I256" s="83"/>
      <c r="J256" s="246"/>
      <c r="K256" s="39"/>
      <c r="L256" s="118">
        <v>42036</v>
      </c>
      <c r="M256" s="82">
        <v>42231</v>
      </c>
      <c r="N256" t="str">
        <f t="shared" si="6"/>
        <v/>
      </c>
    </row>
    <row r="257" spans="1:14" hidden="1" outlineLevel="2">
      <c r="A257" s="463"/>
      <c r="B257" s="332">
        <f t="shared" si="7"/>
        <v>19</v>
      </c>
      <c r="C257" s="168" t="s">
        <v>5861</v>
      </c>
      <c r="D257" s="246" t="s">
        <v>5862</v>
      </c>
      <c r="E257" s="246" t="s">
        <v>2798</v>
      </c>
      <c r="F257" s="246" t="s">
        <v>4676</v>
      </c>
      <c r="G257" s="246" t="s">
        <v>5814</v>
      </c>
      <c r="H257" s="83"/>
      <c r="I257" s="83"/>
      <c r="J257" s="246"/>
      <c r="K257" s="39"/>
      <c r="L257" s="118">
        <v>42036</v>
      </c>
      <c r="M257" s="82">
        <v>42231</v>
      </c>
      <c r="N257" t="str">
        <f t="shared" si="6"/>
        <v/>
      </c>
    </row>
    <row r="258" spans="1:14" hidden="1" outlineLevel="2">
      <c r="A258" s="463"/>
      <c r="B258" s="332">
        <f t="shared" si="7"/>
        <v>19</v>
      </c>
      <c r="C258" s="168" t="s">
        <v>5863</v>
      </c>
      <c r="D258" s="246" t="s">
        <v>5864</v>
      </c>
      <c r="E258" s="246" t="s">
        <v>2798</v>
      </c>
      <c r="F258" s="246" t="s">
        <v>4676</v>
      </c>
      <c r="G258" s="246" t="s">
        <v>5814</v>
      </c>
      <c r="H258" s="83"/>
      <c r="I258" s="83"/>
      <c r="J258" s="246"/>
      <c r="K258" s="39"/>
      <c r="L258" s="118">
        <v>42036</v>
      </c>
      <c r="M258" s="82">
        <v>42231</v>
      </c>
      <c r="N258" t="str">
        <f t="shared" ref="N258:N321" si="8">IF(D258="NA","",IF(COUNTIF($D$2:$D$4998,D258)&gt;1,"DUPLICATE",""))</f>
        <v/>
      </c>
    </row>
    <row r="259" spans="1:14" hidden="1" outlineLevel="2">
      <c r="A259" s="463"/>
      <c r="B259" s="332">
        <f t="shared" ref="B259:B322" si="9">IF(A259&gt;0,A259,B258)</f>
        <v>19</v>
      </c>
      <c r="C259" s="168" t="s">
        <v>5865</v>
      </c>
      <c r="D259" s="246" t="s">
        <v>5866</v>
      </c>
      <c r="E259" s="246" t="s">
        <v>2798</v>
      </c>
      <c r="F259" s="246" t="s">
        <v>4676</v>
      </c>
      <c r="G259" s="246" t="s">
        <v>5814</v>
      </c>
      <c r="H259" s="83"/>
      <c r="I259" s="83"/>
      <c r="J259" s="246"/>
      <c r="K259" s="39"/>
      <c r="L259" s="118">
        <v>42036</v>
      </c>
      <c r="M259" s="82">
        <v>42231</v>
      </c>
      <c r="N259" t="str">
        <f t="shared" si="8"/>
        <v/>
      </c>
    </row>
    <row r="260" spans="1:14" hidden="1" outlineLevel="2">
      <c r="A260" s="463"/>
      <c r="B260" s="332">
        <f t="shared" si="9"/>
        <v>19</v>
      </c>
      <c r="C260" s="168" t="s">
        <v>5867</v>
      </c>
      <c r="D260" s="246" t="s">
        <v>5868</v>
      </c>
      <c r="E260" s="246" t="s">
        <v>2798</v>
      </c>
      <c r="F260" s="246" t="s">
        <v>4676</v>
      </c>
      <c r="G260" s="246" t="s">
        <v>5814</v>
      </c>
      <c r="H260" s="83"/>
      <c r="I260" s="83"/>
      <c r="J260" s="246"/>
      <c r="K260" s="39"/>
      <c r="L260" s="118">
        <v>42036</v>
      </c>
      <c r="M260" s="82">
        <v>42231</v>
      </c>
      <c r="N260" t="str">
        <f t="shared" si="8"/>
        <v/>
      </c>
    </row>
    <row r="261" spans="1:14" hidden="1" outlineLevel="2">
      <c r="A261" s="463"/>
      <c r="B261" s="332">
        <f t="shared" si="9"/>
        <v>19</v>
      </c>
      <c r="C261" s="168" t="s">
        <v>5871</v>
      </c>
      <c r="D261" s="246" t="s">
        <v>279</v>
      </c>
      <c r="E261" s="246" t="s">
        <v>1156</v>
      </c>
      <c r="F261" s="246" t="s">
        <v>4676</v>
      </c>
      <c r="G261" s="246" t="s">
        <v>5814</v>
      </c>
      <c r="H261" s="83"/>
      <c r="I261" s="83"/>
      <c r="J261" s="246"/>
      <c r="K261" s="39"/>
      <c r="L261" s="118">
        <v>42036</v>
      </c>
      <c r="M261" s="82">
        <v>42401</v>
      </c>
      <c r="N261" t="str">
        <f t="shared" si="8"/>
        <v>DUPLICATE</v>
      </c>
    </row>
    <row r="262" spans="1:14" hidden="1" outlineLevel="2">
      <c r="A262" s="463"/>
      <c r="B262" s="332">
        <f t="shared" si="9"/>
        <v>19</v>
      </c>
      <c r="C262" s="168" t="s">
        <v>5872</v>
      </c>
      <c r="D262" s="246" t="s">
        <v>6085</v>
      </c>
      <c r="E262" s="246" t="s">
        <v>2798</v>
      </c>
      <c r="F262" s="246" t="s">
        <v>4676</v>
      </c>
      <c r="G262" s="246" t="s">
        <v>5814</v>
      </c>
      <c r="H262" s="83"/>
      <c r="I262" s="83"/>
      <c r="J262" s="246"/>
      <c r="K262" s="39"/>
      <c r="L262" s="118">
        <v>42036</v>
      </c>
      <c r="M262" s="82">
        <v>42231</v>
      </c>
      <c r="N262" t="str">
        <f t="shared" si="8"/>
        <v/>
      </c>
    </row>
    <row r="263" spans="1:14" hidden="1" outlineLevel="2">
      <c r="A263" s="463"/>
      <c r="B263" s="332">
        <f t="shared" si="9"/>
        <v>19</v>
      </c>
      <c r="C263" s="168" t="s">
        <v>5873</v>
      </c>
      <c r="D263" s="246" t="s">
        <v>4432</v>
      </c>
      <c r="E263" s="246" t="s">
        <v>1156</v>
      </c>
      <c r="F263" s="246" t="s">
        <v>4676</v>
      </c>
      <c r="G263" s="246" t="s">
        <v>5814</v>
      </c>
      <c r="H263" s="83"/>
      <c r="I263" s="83"/>
      <c r="J263" s="246"/>
      <c r="K263" s="39"/>
      <c r="L263" s="118">
        <v>42036</v>
      </c>
      <c r="M263" s="82">
        <v>42401</v>
      </c>
      <c r="N263" t="str">
        <f t="shared" si="8"/>
        <v>DUPLICATE</v>
      </c>
    </row>
    <row r="264" spans="1:14" hidden="1" outlineLevel="2">
      <c r="A264" s="463"/>
      <c r="B264" s="332">
        <f t="shared" si="9"/>
        <v>19</v>
      </c>
      <c r="C264" s="168" t="s">
        <v>5874</v>
      </c>
      <c r="D264" s="246" t="s">
        <v>5875</v>
      </c>
      <c r="E264" s="246" t="s">
        <v>2798</v>
      </c>
      <c r="F264" s="246" t="s">
        <v>4676</v>
      </c>
      <c r="G264" s="246" t="s">
        <v>5814</v>
      </c>
      <c r="H264" s="83"/>
      <c r="I264" s="83"/>
      <c r="J264" s="246"/>
      <c r="K264" s="39"/>
      <c r="L264" s="118">
        <v>42036</v>
      </c>
      <c r="M264" s="82">
        <v>42231</v>
      </c>
      <c r="N264" t="str">
        <f t="shared" si="8"/>
        <v/>
      </c>
    </row>
    <row r="265" spans="1:14" hidden="1" outlineLevel="2">
      <c r="A265" s="463"/>
      <c r="B265" s="332">
        <f t="shared" si="9"/>
        <v>19</v>
      </c>
      <c r="C265" s="168" t="s">
        <v>5876</v>
      </c>
      <c r="D265" s="246" t="s">
        <v>5877</v>
      </c>
      <c r="E265" s="246" t="s">
        <v>2798</v>
      </c>
      <c r="F265" s="246" t="s">
        <v>4676</v>
      </c>
      <c r="G265" s="246" t="s">
        <v>5814</v>
      </c>
      <c r="H265" s="83"/>
      <c r="I265" s="83"/>
      <c r="J265" s="246"/>
      <c r="K265" s="39"/>
      <c r="L265" s="118">
        <v>42036</v>
      </c>
      <c r="M265" s="82">
        <v>42231</v>
      </c>
      <c r="N265" t="str">
        <f t="shared" si="8"/>
        <v/>
      </c>
    </row>
    <row r="266" spans="1:14" hidden="1" outlineLevel="2">
      <c r="A266" s="463"/>
      <c r="B266" s="332">
        <f t="shared" si="9"/>
        <v>19</v>
      </c>
      <c r="C266" s="168" t="s">
        <v>5878</v>
      </c>
      <c r="D266" s="246" t="s">
        <v>4436</v>
      </c>
      <c r="E266" s="246" t="s">
        <v>1156</v>
      </c>
      <c r="F266" s="246" t="s">
        <v>4676</v>
      </c>
      <c r="G266" s="246" t="s">
        <v>5814</v>
      </c>
      <c r="H266" s="83"/>
      <c r="I266" s="83"/>
      <c r="J266" s="246"/>
      <c r="K266" s="39"/>
      <c r="L266" s="118">
        <v>42036</v>
      </c>
      <c r="M266" s="82">
        <v>42401</v>
      </c>
      <c r="N266" t="str">
        <f t="shared" si="8"/>
        <v>DUPLICATE</v>
      </c>
    </row>
    <row r="267" spans="1:14" hidden="1" outlineLevel="2">
      <c r="A267" s="463"/>
      <c r="B267" s="332">
        <f t="shared" si="9"/>
        <v>19</v>
      </c>
      <c r="C267" s="168" t="s">
        <v>5879</v>
      </c>
      <c r="D267" s="246" t="s">
        <v>5880</v>
      </c>
      <c r="E267" s="246" t="s">
        <v>2798</v>
      </c>
      <c r="F267" s="246" t="s">
        <v>4676</v>
      </c>
      <c r="G267" s="246" t="s">
        <v>5814</v>
      </c>
      <c r="H267" s="83"/>
      <c r="I267" s="83"/>
      <c r="J267" s="246"/>
      <c r="K267" s="39"/>
      <c r="L267" s="118">
        <v>42036</v>
      </c>
      <c r="M267" s="82">
        <v>42231</v>
      </c>
      <c r="N267" t="str">
        <f t="shared" si="8"/>
        <v/>
      </c>
    </row>
    <row r="268" spans="1:14" hidden="1" outlineLevel="2">
      <c r="A268" s="463"/>
      <c r="B268" s="332">
        <f t="shared" si="9"/>
        <v>19</v>
      </c>
      <c r="C268" s="168" t="s">
        <v>5881</v>
      </c>
      <c r="D268" s="246" t="s">
        <v>283</v>
      </c>
      <c r="E268" s="246" t="s">
        <v>1156</v>
      </c>
      <c r="F268" s="246" t="s">
        <v>4676</v>
      </c>
      <c r="G268" s="246" t="s">
        <v>5814</v>
      </c>
      <c r="H268" s="83"/>
      <c r="I268" s="83"/>
      <c r="J268" s="246"/>
      <c r="K268" s="39"/>
      <c r="L268" s="118">
        <v>42036</v>
      </c>
      <c r="M268" s="82">
        <v>42231</v>
      </c>
      <c r="N268" t="str">
        <f t="shared" si="8"/>
        <v>DUPLICATE</v>
      </c>
    </row>
    <row r="269" spans="1:14" hidden="1" outlineLevel="2">
      <c r="A269" s="463"/>
      <c r="B269" s="332">
        <f t="shared" si="9"/>
        <v>19</v>
      </c>
      <c r="C269" s="168" t="s">
        <v>5882</v>
      </c>
      <c r="D269" s="246" t="s">
        <v>5883</v>
      </c>
      <c r="E269" s="246" t="s">
        <v>2798</v>
      </c>
      <c r="F269" s="246" t="s">
        <v>4676</v>
      </c>
      <c r="G269" s="246" t="s">
        <v>5814</v>
      </c>
      <c r="H269" s="83"/>
      <c r="I269" s="83"/>
      <c r="J269" s="246"/>
      <c r="K269" s="39"/>
      <c r="L269" s="118">
        <v>42036</v>
      </c>
      <c r="M269" s="82">
        <v>42231</v>
      </c>
      <c r="N269" t="str">
        <f t="shared" si="8"/>
        <v/>
      </c>
    </row>
    <row r="270" spans="1:14" hidden="1" outlineLevel="2">
      <c r="A270" s="463"/>
      <c r="B270" s="332">
        <f t="shared" si="9"/>
        <v>19</v>
      </c>
      <c r="C270" s="168" t="s">
        <v>5884</v>
      </c>
      <c r="D270" s="246" t="s">
        <v>5885</v>
      </c>
      <c r="E270" s="246" t="s">
        <v>2798</v>
      </c>
      <c r="F270" s="246" t="s">
        <v>4676</v>
      </c>
      <c r="G270" s="246" t="s">
        <v>5814</v>
      </c>
      <c r="H270" s="83"/>
      <c r="I270" s="83"/>
      <c r="J270" s="246"/>
      <c r="K270" s="39"/>
      <c r="L270" s="118">
        <v>42036</v>
      </c>
      <c r="M270" s="82">
        <v>42231</v>
      </c>
      <c r="N270" t="str">
        <f t="shared" si="8"/>
        <v/>
      </c>
    </row>
    <row r="271" spans="1:14" hidden="1" outlineLevel="2">
      <c r="A271" s="463"/>
      <c r="B271" s="332">
        <f t="shared" si="9"/>
        <v>19</v>
      </c>
      <c r="C271" s="168" t="s">
        <v>5886</v>
      </c>
      <c r="D271" s="246" t="s">
        <v>6086</v>
      </c>
      <c r="E271" s="246" t="s">
        <v>2798</v>
      </c>
      <c r="F271" s="246" t="s">
        <v>4676</v>
      </c>
      <c r="G271" s="246" t="s">
        <v>5814</v>
      </c>
      <c r="H271" s="83"/>
      <c r="I271" s="83"/>
      <c r="J271" s="246"/>
      <c r="K271" s="39"/>
      <c r="L271" s="118">
        <v>42036</v>
      </c>
      <c r="M271" s="82">
        <v>42231</v>
      </c>
      <c r="N271" t="str">
        <f t="shared" si="8"/>
        <v/>
      </c>
    </row>
    <row r="272" spans="1:14" hidden="1" outlineLevel="2">
      <c r="A272" s="463"/>
      <c r="B272" s="332">
        <f t="shared" si="9"/>
        <v>19</v>
      </c>
      <c r="C272" s="168" t="s">
        <v>5887</v>
      </c>
      <c r="D272" s="246" t="s">
        <v>3922</v>
      </c>
      <c r="E272" s="246" t="s">
        <v>1156</v>
      </c>
      <c r="F272" s="246" t="s">
        <v>4676</v>
      </c>
      <c r="G272" s="246" t="s">
        <v>5814</v>
      </c>
      <c r="H272" s="83"/>
      <c r="I272" s="83"/>
      <c r="J272" s="246"/>
      <c r="K272" s="39"/>
      <c r="L272" s="118">
        <v>42036</v>
      </c>
      <c r="M272" s="82">
        <v>42401</v>
      </c>
      <c r="N272" t="str">
        <f t="shared" si="8"/>
        <v>DUPLICATE</v>
      </c>
    </row>
    <row r="273" spans="1:14" hidden="1" outlineLevel="2">
      <c r="A273" s="463"/>
      <c r="B273" s="332">
        <f t="shared" si="9"/>
        <v>19</v>
      </c>
      <c r="C273" s="168" t="s">
        <v>5888</v>
      </c>
      <c r="D273" s="246" t="s">
        <v>5889</v>
      </c>
      <c r="E273" s="246" t="s">
        <v>2798</v>
      </c>
      <c r="F273" s="246" t="s">
        <v>4676</v>
      </c>
      <c r="G273" s="246" t="s">
        <v>5814</v>
      </c>
      <c r="H273" s="83"/>
      <c r="I273" s="83"/>
      <c r="J273" s="246"/>
      <c r="K273" s="39"/>
      <c r="L273" s="118">
        <v>42036</v>
      </c>
      <c r="M273" s="82">
        <v>42231</v>
      </c>
      <c r="N273" t="str">
        <f t="shared" si="8"/>
        <v/>
      </c>
    </row>
    <row r="274" spans="1:14" hidden="1" outlineLevel="2">
      <c r="A274" s="463"/>
      <c r="B274" s="332">
        <f t="shared" si="9"/>
        <v>19</v>
      </c>
      <c r="C274" s="168" t="s">
        <v>5890</v>
      </c>
      <c r="D274" s="246" t="s">
        <v>5891</v>
      </c>
      <c r="E274" s="246" t="s">
        <v>2798</v>
      </c>
      <c r="F274" s="246" t="s">
        <v>4676</v>
      </c>
      <c r="G274" s="246" t="s">
        <v>5814</v>
      </c>
      <c r="H274" s="83"/>
      <c r="I274" s="83"/>
      <c r="J274" s="246"/>
      <c r="K274" s="39"/>
      <c r="L274" s="118">
        <v>42036</v>
      </c>
      <c r="M274" s="82">
        <v>42231</v>
      </c>
      <c r="N274" t="str">
        <f t="shared" si="8"/>
        <v/>
      </c>
    </row>
    <row r="275" spans="1:14" hidden="1" outlineLevel="2">
      <c r="A275" s="463"/>
      <c r="B275" s="332">
        <f t="shared" si="9"/>
        <v>19</v>
      </c>
      <c r="C275" s="168" t="s">
        <v>5892</v>
      </c>
      <c r="D275" s="246" t="s">
        <v>5893</v>
      </c>
      <c r="E275" s="246" t="s">
        <v>2798</v>
      </c>
      <c r="F275" s="246" t="s">
        <v>4676</v>
      </c>
      <c r="G275" s="246" t="s">
        <v>5814</v>
      </c>
      <c r="H275" s="83"/>
      <c r="I275" s="83"/>
      <c r="J275" s="246"/>
      <c r="K275" s="39"/>
      <c r="L275" s="118">
        <v>42036</v>
      </c>
      <c r="M275" s="82">
        <v>42231</v>
      </c>
      <c r="N275" t="str">
        <f t="shared" si="8"/>
        <v/>
      </c>
    </row>
    <row r="276" spans="1:14" hidden="1" outlineLevel="2">
      <c r="A276" s="463"/>
      <c r="B276" s="332">
        <f t="shared" si="9"/>
        <v>19</v>
      </c>
      <c r="C276" s="168" t="s">
        <v>5894</v>
      </c>
      <c r="D276" s="246" t="s">
        <v>5895</v>
      </c>
      <c r="E276" s="246" t="s">
        <v>2798</v>
      </c>
      <c r="F276" s="246" t="s">
        <v>4676</v>
      </c>
      <c r="G276" s="246" t="s">
        <v>5814</v>
      </c>
      <c r="H276" s="83"/>
      <c r="I276" s="83"/>
      <c r="J276" s="246"/>
      <c r="K276" s="39"/>
      <c r="L276" s="118">
        <v>42036</v>
      </c>
      <c r="M276" s="82">
        <v>42231</v>
      </c>
      <c r="N276" t="str">
        <f t="shared" si="8"/>
        <v/>
      </c>
    </row>
    <row r="277" spans="1:14" hidden="1" outlineLevel="2">
      <c r="A277" s="463"/>
      <c r="B277" s="332">
        <f t="shared" si="9"/>
        <v>19</v>
      </c>
      <c r="C277" s="168" t="s">
        <v>5896</v>
      </c>
      <c r="D277" s="246" t="s">
        <v>5897</v>
      </c>
      <c r="E277" s="246" t="s">
        <v>2798</v>
      </c>
      <c r="F277" s="246" t="s">
        <v>4676</v>
      </c>
      <c r="G277" s="246" t="s">
        <v>5814</v>
      </c>
      <c r="H277" s="83"/>
      <c r="I277" s="83"/>
      <c r="J277" s="246"/>
      <c r="K277" s="39"/>
      <c r="L277" s="118">
        <v>42036</v>
      </c>
      <c r="M277" s="82">
        <v>42231</v>
      </c>
      <c r="N277" t="str">
        <f t="shared" si="8"/>
        <v/>
      </c>
    </row>
    <row r="278" spans="1:14" hidden="1" outlineLevel="2">
      <c r="A278" s="463"/>
      <c r="B278" s="332">
        <f t="shared" si="9"/>
        <v>19</v>
      </c>
      <c r="C278" s="168" t="s">
        <v>5898</v>
      </c>
      <c r="D278" s="246" t="s">
        <v>5899</v>
      </c>
      <c r="E278" s="246" t="s">
        <v>2798</v>
      </c>
      <c r="F278" s="246" t="s">
        <v>4676</v>
      </c>
      <c r="G278" s="246" t="s">
        <v>5814</v>
      </c>
      <c r="H278" s="83"/>
      <c r="I278" s="83"/>
      <c r="J278" s="246"/>
      <c r="K278" s="39"/>
      <c r="L278" s="118">
        <v>42036</v>
      </c>
      <c r="M278" s="82">
        <v>42231</v>
      </c>
      <c r="N278" t="str">
        <f t="shared" si="8"/>
        <v/>
      </c>
    </row>
    <row r="279" spans="1:14" hidden="1" outlineLevel="2">
      <c r="A279" s="463"/>
      <c r="B279" s="332">
        <f t="shared" si="9"/>
        <v>19</v>
      </c>
      <c r="C279" s="168" t="s">
        <v>5900</v>
      </c>
      <c r="D279" s="246" t="s">
        <v>5901</v>
      </c>
      <c r="E279" s="246" t="s">
        <v>2798</v>
      </c>
      <c r="F279" s="246" t="s">
        <v>4676</v>
      </c>
      <c r="G279" s="246" t="s">
        <v>5814</v>
      </c>
      <c r="H279" s="83"/>
      <c r="I279" s="83"/>
      <c r="J279" s="246"/>
      <c r="K279" s="39"/>
      <c r="L279" s="118">
        <v>42036</v>
      </c>
      <c r="M279" s="82">
        <v>42231</v>
      </c>
      <c r="N279" t="str">
        <f t="shared" si="8"/>
        <v/>
      </c>
    </row>
    <row r="280" spans="1:14" hidden="1" outlineLevel="2">
      <c r="A280" s="463"/>
      <c r="B280" s="332">
        <f t="shared" si="9"/>
        <v>19</v>
      </c>
      <c r="C280" s="168" t="s">
        <v>5902</v>
      </c>
      <c r="D280" s="246" t="s">
        <v>5903</v>
      </c>
      <c r="E280" s="246" t="s">
        <v>2798</v>
      </c>
      <c r="F280" s="246" t="s">
        <v>4676</v>
      </c>
      <c r="G280" s="246" t="s">
        <v>5814</v>
      </c>
      <c r="H280" s="83"/>
      <c r="I280" s="83"/>
      <c r="J280" s="246"/>
      <c r="K280" s="39"/>
      <c r="L280" s="118">
        <v>42036</v>
      </c>
      <c r="M280" s="82">
        <v>42231</v>
      </c>
      <c r="N280" t="str">
        <f t="shared" si="8"/>
        <v/>
      </c>
    </row>
    <row r="281" spans="1:14" hidden="1" outlineLevel="2">
      <c r="A281" s="463"/>
      <c r="B281" s="332">
        <f t="shared" si="9"/>
        <v>19</v>
      </c>
      <c r="C281" s="168" t="s">
        <v>5904</v>
      </c>
      <c r="D281" s="246" t="s">
        <v>5905</v>
      </c>
      <c r="E281" s="246" t="s">
        <v>2798</v>
      </c>
      <c r="F281" s="246" t="s">
        <v>4676</v>
      </c>
      <c r="G281" s="246" t="s">
        <v>5814</v>
      </c>
      <c r="H281" s="83"/>
      <c r="I281" s="83"/>
      <c r="J281" s="246"/>
      <c r="K281" s="39"/>
      <c r="L281" s="118">
        <v>42036</v>
      </c>
      <c r="M281" s="82">
        <v>42231</v>
      </c>
      <c r="N281" t="str">
        <f t="shared" si="8"/>
        <v/>
      </c>
    </row>
    <row r="282" spans="1:14" hidden="1" outlineLevel="2">
      <c r="A282" s="463"/>
      <c r="B282" s="332">
        <f t="shared" si="9"/>
        <v>19</v>
      </c>
      <c r="C282" s="168" t="s">
        <v>5906</v>
      </c>
      <c r="D282" s="246" t="s">
        <v>5907</v>
      </c>
      <c r="E282" s="246" t="s">
        <v>2798</v>
      </c>
      <c r="F282" s="246" t="s">
        <v>4676</v>
      </c>
      <c r="G282" s="246" t="s">
        <v>5814</v>
      </c>
      <c r="H282" s="83"/>
      <c r="I282" s="83"/>
      <c r="J282" s="246"/>
      <c r="K282" s="39"/>
      <c r="L282" s="118">
        <v>42036</v>
      </c>
      <c r="M282" s="82">
        <v>42231</v>
      </c>
      <c r="N282" t="str">
        <f t="shared" si="8"/>
        <v/>
      </c>
    </row>
    <row r="283" spans="1:14" hidden="1" outlineLevel="2">
      <c r="A283" s="463"/>
      <c r="B283" s="332">
        <f t="shared" si="9"/>
        <v>19</v>
      </c>
      <c r="C283" s="168" t="s">
        <v>5908</v>
      </c>
      <c r="D283" s="246" t="s">
        <v>5909</v>
      </c>
      <c r="E283" s="246" t="s">
        <v>2798</v>
      </c>
      <c r="F283" s="246" t="s">
        <v>4676</v>
      </c>
      <c r="G283" s="246" t="s">
        <v>5814</v>
      </c>
      <c r="H283" s="83"/>
      <c r="I283" s="83"/>
      <c r="J283" s="246"/>
      <c r="K283" s="39"/>
      <c r="L283" s="118">
        <v>42036</v>
      </c>
      <c r="M283" s="82">
        <v>42231</v>
      </c>
      <c r="N283" t="str">
        <f t="shared" si="8"/>
        <v/>
      </c>
    </row>
    <row r="284" spans="1:14" hidden="1" outlineLevel="2">
      <c r="A284" s="463"/>
      <c r="B284" s="332">
        <f t="shared" si="9"/>
        <v>19</v>
      </c>
      <c r="C284" s="168" t="s">
        <v>5910</v>
      </c>
      <c r="D284" s="246" t="s">
        <v>3155</v>
      </c>
      <c r="E284" s="246" t="s">
        <v>1156</v>
      </c>
      <c r="F284" s="246" t="s">
        <v>4676</v>
      </c>
      <c r="G284" s="246" t="s">
        <v>5814</v>
      </c>
      <c r="H284" s="83"/>
      <c r="I284" s="83"/>
      <c r="J284" s="246"/>
      <c r="K284" s="39"/>
      <c r="L284" s="118">
        <v>42036</v>
      </c>
      <c r="M284" s="82">
        <v>42401</v>
      </c>
      <c r="N284" t="str">
        <f t="shared" si="8"/>
        <v>DUPLICATE</v>
      </c>
    </row>
    <row r="285" spans="1:14" hidden="1" outlineLevel="2">
      <c r="A285" s="463"/>
      <c r="B285" s="332">
        <f t="shared" si="9"/>
        <v>19</v>
      </c>
      <c r="C285" s="168" t="s">
        <v>5911</v>
      </c>
      <c r="D285" s="246" t="s">
        <v>5912</v>
      </c>
      <c r="E285" s="246" t="s">
        <v>2798</v>
      </c>
      <c r="F285" s="246" t="s">
        <v>4676</v>
      </c>
      <c r="G285" s="246" t="s">
        <v>5814</v>
      </c>
      <c r="H285" s="83"/>
      <c r="I285" s="83"/>
      <c r="J285" s="246"/>
      <c r="K285" s="39"/>
      <c r="L285" s="118">
        <v>42036</v>
      </c>
      <c r="M285" s="82">
        <v>42231</v>
      </c>
      <c r="N285" t="str">
        <f t="shared" si="8"/>
        <v/>
      </c>
    </row>
    <row r="286" spans="1:14" hidden="1" outlineLevel="2">
      <c r="A286" s="463"/>
      <c r="B286" s="332">
        <f t="shared" si="9"/>
        <v>19</v>
      </c>
      <c r="C286" s="168" t="s">
        <v>5913</v>
      </c>
      <c r="D286" s="246" t="s">
        <v>4442</v>
      </c>
      <c r="E286" s="246" t="s">
        <v>1156</v>
      </c>
      <c r="F286" s="246" t="s">
        <v>4676</v>
      </c>
      <c r="G286" s="246" t="s">
        <v>5814</v>
      </c>
      <c r="H286" s="83"/>
      <c r="I286" s="83"/>
      <c r="J286" s="246"/>
      <c r="K286" s="39"/>
      <c r="L286" s="118">
        <v>42036</v>
      </c>
      <c r="M286" s="82">
        <v>42401</v>
      </c>
      <c r="N286" t="str">
        <f t="shared" si="8"/>
        <v>DUPLICATE</v>
      </c>
    </row>
    <row r="287" spans="1:14" hidden="1" outlineLevel="2">
      <c r="A287" s="463"/>
      <c r="B287" s="332">
        <f t="shared" si="9"/>
        <v>19</v>
      </c>
      <c r="C287" s="168" t="s">
        <v>5914</v>
      </c>
      <c r="D287" s="246" t="s">
        <v>3145</v>
      </c>
      <c r="E287" s="246" t="s">
        <v>1156</v>
      </c>
      <c r="F287" s="246" t="s">
        <v>4676</v>
      </c>
      <c r="G287" s="246" t="s">
        <v>5814</v>
      </c>
      <c r="H287" s="83"/>
      <c r="I287" s="83"/>
      <c r="J287" s="246"/>
      <c r="K287" s="39"/>
      <c r="L287" s="118">
        <v>42036</v>
      </c>
      <c r="M287" s="82">
        <v>42401</v>
      </c>
      <c r="N287" t="str">
        <f t="shared" si="8"/>
        <v>DUPLICATE</v>
      </c>
    </row>
    <row r="288" spans="1:14" hidden="1" outlineLevel="2">
      <c r="A288" s="463"/>
      <c r="B288" s="332">
        <f t="shared" si="9"/>
        <v>19</v>
      </c>
      <c r="C288" s="168" t="s">
        <v>5915</v>
      </c>
      <c r="D288" s="246" t="s">
        <v>5916</v>
      </c>
      <c r="E288" s="246" t="s">
        <v>2798</v>
      </c>
      <c r="F288" s="246" t="s">
        <v>4676</v>
      </c>
      <c r="G288" s="246" t="s">
        <v>5814</v>
      </c>
      <c r="H288" s="83"/>
      <c r="I288" s="83"/>
      <c r="J288" s="246"/>
      <c r="K288" s="39"/>
      <c r="L288" s="118">
        <v>42036</v>
      </c>
      <c r="M288" s="82">
        <v>42231</v>
      </c>
      <c r="N288" t="str">
        <f t="shared" si="8"/>
        <v/>
      </c>
    </row>
    <row r="289" spans="1:14" hidden="1" outlineLevel="2">
      <c r="A289" s="463"/>
      <c r="B289" s="332">
        <f t="shared" si="9"/>
        <v>19</v>
      </c>
      <c r="C289" s="168" t="s">
        <v>5917</v>
      </c>
      <c r="D289" s="246" t="s">
        <v>5918</v>
      </c>
      <c r="E289" s="246" t="s">
        <v>2798</v>
      </c>
      <c r="F289" s="246" t="s">
        <v>4676</v>
      </c>
      <c r="G289" s="246" t="s">
        <v>5814</v>
      </c>
      <c r="H289" s="83"/>
      <c r="I289" s="83"/>
      <c r="J289" s="246"/>
      <c r="K289" s="39"/>
      <c r="L289" s="118">
        <v>42036</v>
      </c>
      <c r="M289" s="82">
        <v>42231</v>
      </c>
      <c r="N289" t="str">
        <f t="shared" si="8"/>
        <v/>
      </c>
    </row>
    <row r="290" spans="1:14" hidden="1" outlineLevel="2">
      <c r="A290" s="463"/>
      <c r="B290" s="332">
        <f t="shared" si="9"/>
        <v>19</v>
      </c>
      <c r="C290" s="168" t="s">
        <v>5919</v>
      </c>
      <c r="D290" s="246" t="s">
        <v>4440</v>
      </c>
      <c r="E290" s="246" t="s">
        <v>1156</v>
      </c>
      <c r="F290" s="246" t="s">
        <v>4676</v>
      </c>
      <c r="G290" s="246" t="s">
        <v>5814</v>
      </c>
      <c r="H290" s="83"/>
      <c r="I290" s="83"/>
      <c r="J290" s="246"/>
      <c r="K290" s="39"/>
      <c r="L290" s="118">
        <v>42036</v>
      </c>
      <c r="M290" s="82">
        <v>42401</v>
      </c>
      <c r="N290" t="str">
        <f t="shared" si="8"/>
        <v>DUPLICATE</v>
      </c>
    </row>
    <row r="291" spans="1:14" hidden="1" outlineLevel="2">
      <c r="A291" s="463"/>
      <c r="B291" s="332">
        <f t="shared" si="9"/>
        <v>19</v>
      </c>
      <c r="C291" s="168" t="s">
        <v>5920</v>
      </c>
      <c r="D291" s="246" t="s">
        <v>5921</v>
      </c>
      <c r="E291" s="246" t="s">
        <v>2798</v>
      </c>
      <c r="F291" s="246" t="s">
        <v>4676</v>
      </c>
      <c r="G291" s="246" t="s">
        <v>5814</v>
      </c>
      <c r="H291" s="83"/>
      <c r="I291" s="83"/>
      <c r="J291" s="246"/>
      <c r="K291" s="39"/>
      <c r="L291" s="118">
        <v>42036</v>
      </c>
      <c r="M291" s="82">
        <v>42231</v>
      </c>
      <c r="N291" t="str">
        <f t="shared" si="8"/>
        <v/>
      </c>
    </row>
    <row r="292" spans="1:14" hidden="1" outlineLevel="2">
      <c r="A292" s="463"/>
      <c r="B292" s="332">
        <f t="shared" si="9"/>
        <v>19</v>
      </c>
      <c r="C292" s="168" t="s">
        <v>5922</v>
      </c>
      <c r="D292" s="246" t="s">
        <v>5923</v>
      </c>
      <c r="E292" s="246" t="s">
        <v>2798</v>
      </c>
      <c r="F292" s="246" t="s">
        <v>4676</v>
      </c>
      <c r="G292" s="246" t="s">
        <v>5814</v>
      </c>
      <c r="H292" s="83"/>
      <c r="I292" s="83"/>
      <c r="J292" s="246"/>
      <c r="K292" s="39"/>
      <c r="L292" s="118">
        <v>42036</v>
      </c>
      <c r="M292" s="82">
        <v>42231</v>
      </c>
      <c r="N292" t="str">
        <f t="shared" si="8"/>
        <v/>
      </c>
    </row>
    <row r="293" spans="1:14" hidden="1" outlineLevel="2">
      <c r="A293" s="463"/>
      <c r="B293" s="332">
        <f t="shared" si="9"/>
        <v>19</v>
      </c>
      <c r="C293" s="168" t="s">
        <v>5924</v>
      </c>
      <c r="D293" s="246" t="s">
        <v>3147</v>
      </c>
      <c r="E293" s="246" t="s">
        <v>1156</v>
      </c>
      <c r="F293" s="246" t="s">
        <v>4676</v>
      </c>
      <c r="G293" s="246" t="s">
        <v>5814</v>
      </c>
      <c r="H293" s="83"/>
      <c r="I293" s="83"/>
      <c r="J293" s="246"/>
      <c r="K293" s="39"/>
      <c r="L293" s="118">
        <v>42036</v>
      </c>
      <c r="M293" s="82">
        <v>42401</v>
      </c>
      <c r="N293" t="str">
        <f t="shared" si="8"/>
        <v>DUPLICATE</v>
      </c>
    </row>
    <row r="294" spans="1:14" hidden="1" outlineLevel="2">
      <c r="A294" s="463"/>
      <c r="B294" s="332">
        <f t="shared" si="9"/>
        <v>19</v>
      </c>
      <c r="C294" s="168" t="s">
        <v>5925</v>
      </c>
      <c r="D294" s="246" t="s">
        <v>3898</v>
      </c>
      <c r="E294" s="246" t="s">
        <v>1156</v>
      </c>
      <c r="F294" s="246" t="s">
        <v>4676</v>
      </c>
      <c r="G294" s="246" t="s">
        <v>5814</v>
      </c>
      <c r="H294" s="83"/>
      <c r="I294" s="83"/>
      <c r="J294" s="246"/>
      <c r="K294" s="39"/>
      <c r="L294" s="118">
        <v>42036</v>
      </c>
      <c r="M294" s="82">
        <v>42401</v>
      </c>
      <c r="N294" t="str">
        <f t="shared" si="8"/>
        <v>DUPLICATE</v>
      </c>
    </row>
    <row r="295" spans="1:14" hidden="1" outlineLevel="2">
      <c r="A295" s="463"/>
      <c r="B295" s="332">
        <f t="shared" si="9"/>
        <v>19</v>
      </c>
      <c r="C295" s="168" t="s">
        <v>5926</v>
      </c>
      <c r="D295" s="246" t="s">
        <v>5927</v>
      </c>
      <c r="E295" s="246" t="s">
        <v>2798</v>
      </c>
      <c r="F295" s="246" t="s">
        <v>4676</v>
      </c>
      <c r="G295" s="246" t="s">
        <v>5814</v>
      </c>
      <c r="H295" s="83"/>
      <c r="I295" s="83"/>
      <c r="J295" s="246"/>
      <c r="K295" s="39"/>
      <c r="L295" s="118">
        <v>42036</v>
      </c>
      <c r="M295" s="82">
        <v>42231</v>
      </c>
      <c r="N295" t="str">
        <f t="shared" si="8"/>
        <v/>
      </c>
    </row>
    <row r="296" spans="1:14" hidden="1" outlineLevel="2">
      <c r="A296" s="463"/>
      <c r="B296" s="332">
        <f t="shared" si="9"/>
        <v>19</v>
      </c>
      <c r="C296" s="168" t="s">
        <v>5928</v>
      </c>
      <c r="D296" s="246" t="s">
        <v>4431</v>
      </c>
      <c r="E296" s="246" t="s">
        <v>1156</v>
      </c>
      <c r="F296" s="246" t="s">
        <v>4676</v>
      </c>
      <c r="G296" s="246" t="s">
        <v>5814</v>
      </c>
      <c r="H296" s="83"/>
      <c r="I296" s="83"/>
      <c r="J296" s="246"/>
      <c r="K296" s="39"/>
      <c r="L296" s="118">
        <v>42036</v>
      </c>
      <c r="M296" s="82">
        <v>42401</v>
      </c>
      <c r="N296" t="str">
        <f t="shared" si="8"/>
        <v>DUPLICATE</v>
      </c>
    </row>
    <row r="297" spans="1:14" hidden="1" outlineLevel="2">
      <c r="A297" s="463"/>
      <c r="B297" s="332">
        <f t="shared" si="9"/>
        <v>19</v>
      </c>
      <c r="C297" s="168" t="s">
        <v>5929</v>
      </c>
      <c r="D297" s="246" t="s">
        <v>5930</v>
      </c>
      <c r="E297" s="246" t="s">
        <v>2798</v>
      </c>
      <c r="F297" s="246" t="s">
        <v>4676</v>
      </c>
      <c r="G297" s="246" t="s">
        <v>5814</v>
      </c>
      <c r="H297" s="83"/>
      <c r="I297" s="83"/>
      <c r="J297" s="246"/>
      <c r="K297" s="39"/>
      <c r="L297" s="118">
        <v>42036</v>
      </c>
      <c r="M297" s="82">
        <v>42231</v>
      </c>
      <c r="N297" t="str">
        <f t="shared" si="8"/>
        <v/>
      </c>
    </row>
    <row r="298" spans="1:14" hidden="1" outlineLevel="2">
      <c r="A298" s="463"/>
      <c r="B298" s="332">
        <f t="shared" si="9"/>
        <v>19</v>
      </c>
      <c r="C298" s="168" t="s">
        <v>5931</v>
      </c>
      <c r="D298" s="246" t="s">
        <v>289</v>
      </c>
      <c r="E298" s="246" t="s">
        <v>1156</v>
      </c>
      <c r="F298" s="246" t="s">
        <v>4676</v>
      </c>
      <c r="G298" s="246" t="s">
        <v>5814</v>
      </c>
      <c r="H298" s="83"/>
      <c r="I298" s="83"/>
      <c r="J298" s="246"/>
      <c r="K298" s="39"/>
      <c r="L298" s="118">
        <v>42036</v>
      </c>
      <c r="M298" s="82">
        <v>42401</v>
      </c>
      <c r="N298" t="str">
        <f t="shared" si="8"/>
        <v>DUPLICATE</v>
      </c>
    </row>
    <row r="299" spans="1:14" hidden="1" outlineLevel="2">
      <c r="A299" s="463"/>
      <c r="B299" s="332">
        <f t="shared" si="9"/>
        <v>19</v>
      </c>
      <c r="C299" s="168" t="s">
        <v>5932</v>
      </c>
      <c r="D299" s="246" t="s">
        <v>5933</v>
      </c>
      <c r="E299" s="246" t="s">
        <v>2798</v>
      </c>
      <c r="F299" s="246" t="s">
        <v>4676</v>
      </c>
      <c r="G299" s="246" t="s">
        <v>5814</v>
      </c>
      <c r="H299" s="83"/>
      <c r="I299" s="83"/>
      <c r="J299" s="246"/>
      <c r="K299" s="39"/>
      <c r="L299" s="118">
        <v>42036</v>
      </c>
      <c r="M299" s="82">
        <v>42231</v>
      </c>
      <c r="N299" t="str">
        <f t="shared" si="8"/>
        <v/>
      </c>
    </row>
    <row r="300" spans="1:14" hidden="1" outlineLevel="2">
      <c r="A300" s="463"/>
      <c r="B300" s="332">
        <f t="shared" si="9"/>
        <v>19</v>
      </c>
      <c r="C300" s="168" t="s">
        <v>5934</v>
      </c>
      <c r="D300" s="246" t="s">
        <v>5935</v>
      </c>
      <c r="E300" s="246" t="s">
        <v>2798</v>
      </c>
      <c r="F300" s="246" t="s">
        <v>4676</v>
      </c>
      <c r="G300" s="246" t="s">
        <v>5814</v>
      </c>
      <c r="H300" s="83"/>
      <c r="I300" s="83"/>
      <c r="J300" s="246"/>
      <c r="K300" s="39"/>
      <c r="L300" s="118">
        <v>42036</v>
      </c>
      <c r="M300" s="82">
        <v>42231</v>
      </c>
      <c r="N300" t="str">
        <f t="shared" si="8"/>
        <v/>
      </c>
    </row>
    <row r="301" spans="1:14" hidden="1" outlineLevel="2">
      <c r="A301" s="463"/>
      <c r="B301" s="332">
        <f t="shared" si="9"/>
        <v>19</v>
      </c>
      <c r="C301" s="168" t="s">
        <v>5936</v>
      </c>
      <c r="D301" s="246" t="s">
        <v>3153</v>
      </c>
      <c r="E301" s="246" t="s">
        <v>1156</v>
      </c>
      <c r="F301" s="246" t="s">
        <v>4676</v>
      </c>
      <c r="G301" s="246" t="s">
        <v>5814</v>
      </c>
      <c r="H301" s="83"/>
      <c r="I301" s="83"/>
      <c r="J301" s="246"/>
      <c r="K301" s="39"/>
      <c r="L301" s="118">
        <v>42036</v>
      </c>
      <c r="M301" s="82">
        <v>42401</v>
      </c>
      <c r="N301" t="str">
        <f t="shared" si="8"/>
        <v>DUPLICATE</v>
      </c>
    </row>
    <row r="302" spans="1:14" hidden="1" outlineLevel="2">
      <c r="A302" s="463"/>
      <c r="B302" s="332">
        <f t="shared" si="9"/>
        <v>19</v>
      </c>
      <c r="C302" s="168" t="s">
        <v>5937</v>
      </c>
      <c r="D302" s="246" t="s">
        <v>4427</v>
      </c>
      <c r="E302" s="246" t="s">
        <v>1156</v>
      </c>
      <c r="F302" s="246" t="s">
        <v>4676</v>
      </c>
      <c r="G302" s="246" t="s">
        <v>5814</v>
      </c>
      <c r="H302" s="83"/>
      <c r="I302" s="83"/>
      <c r="J302" s="246"/>
      <c r="K302" s="39"/>
      <c r="L302" s="118">
        <v>42036</v>
      </c>
      <c r="M302" s="82">
        <v>42401</v>
      </c>
      <c r="N302" t="str">
        <f t="shared" si="8"/>
        <v>DUPLICATE</v>
      </c>
    </row>
    <row r="303" spans="1:14" hidden="1" outlineLevel="2">
      <c r="A303" s="463"/>
      <c r="B303" s="332">
        <f t="shared" si="9"/>
        <v>19</v>
      </c>
      <c r="C303" s="168" t="s">
        <v>5938</v>
      </c>
      <c r="D303" s="246" t="s">
        <v>3157</v>
      </c>
      <c r="E303" s="246" t="s">
        <v>1156</v>
      </c>
      <c r="F303" s="246" t="s">
        <v>4676</v>
      </c>
      <c r="G303" s="246" t="s">
        <v>5814</v>
      </c>
      <c r="H303" s="83"/>
      <c r="I303" s="83"/>
      <c r="J303" s="246"/>
      <c r="K303" s="39"/>
      <c r="L303" s="118">
        <v>42036</v>
      </c>
      <c r="M303" s="82">
        <v>42401</v>
      </c>
      <c r="N303" t="str">
        <f t="shared" si="8"/>
        <v>DUPLICATE</v>
      </c>
    </row>
    <row r="304" spans="1:14" hidden="1" outlineLevel="2">
      <c r="A304" s="463"/>
      <c r="B304" s="332">
        <f t="shared" si="9"/>
        <v>19</v>
      </c>
      <c r="C304" s="168" t="s">
        <v>5939</v>
      </c>
      <c r="D304" s="246" t="s">
        <v>5940</v>
      </c>
      <c r="E304" s="246" t="s">
        <v>2798</v>
      </c>
      <c r="F304" s="246" t="s">
        <v>4676</v>
      </c>
      <c r="G304" s="246" t="s">
        <v>5814</v>
      </c>
      <c r="H304" s="83"/>
      <c r="I304" s="83"/>
      <c r="J304" s="246"/>
      <c r="K304" s="39"/>
      <c r="L304" s="118">
        <v>42036</v>
      </c>
      <c r="M304" s="82">
        <v>42231</v>
      </c>
      <c r="N304" t="str">
        <f t="shared" si="8"/>
        <v/>
      </c>
    </row>
    <row r="305" spans="1:14" hidden="1" outlineLevel="2">
      <c r="A305" s="463"/>
      <c r="B305" s="332">
        <f t="shared" si="9"/>
        <v>19</v>
      </c>
      <c r="C305" s="168" t="s">
        <v>5941</v>
      </c>
      <c r="D305" s="246" t="s">
        <v>5942</v>
      </c>
      <c r="E305" s="246" t="s">
        <v>2798</v>
      </c>
      <c r="F305" s="246" t="s">
        <v>4676</v>
      </c>
      <c r="G305" s="246" t="s">
        <v>5814</v>
      </c>
      <c r="H305" s="83"/>
      <c r="I305" s="83"/>
      <c r="J305" s="246"/>
      <c r="K305" s="39"/>
      <c r="L305" s="118">
        <v>42036</v>
      </c>
      <c r="M305" s="82">
        <v>42231</v>
      </c>
      <c r="N305" t="str">
        <f t="shared" si="8"/>
        <v/>
      </c>
    </row>
    <row r="306" spans="1:14" hidden="1" outlineLevel="2">
      <c r="A306" s="463"/>
      <c r="B306" s="332">
        <f t="shared" si="9"/>
        <v>19</v>
      </c>
      <c r="C306" s="168" t="s">
        <v>5943</v>
      </c>
      <c r="D306" s="246" t="s">
        <v>5944</v>
      </c>
      <c r="E306" s="246" t="s">
        <v>2798</v>
      </c>
      <c r="F306" s="246" t="s">
        <v>4676</v>
      </c>
      <c r="G306" s="246" t="s">
        <v>5814</v>
      </c>
      <c r="H306" s="83"/>
      <c r="I306" s="83"/>
      <c r="J306" s="246"/>
      <c r="K306" s="39"/>
      <c r="L306" s="118">
        <v>42036</v>
      </c>
      <c r="M306" s="82">
        <v>42231</v>
      </c>
      <c r="N306" t="str">
        <f t="shared" si="8"/>
        <v/>
      </c>
    </row>
    <row r="307" spans="1:14" hidden="1" outlineLevel="2">
      <c r="A307" s="463"/>
      <c r="B307" s="332">
        <f t="shared" si="9"/>
        <v>19</v>
      </c>
      <c r="C307" s="168" t="s">
        <v>5945</v>
      </c>
      <c r="D307" s="246" t="s">
        <v>6053</v>
      </c>
      <c r="E307" s="246" t="s">
        <v>2798</v>
      </c>
      <c r="F307" s="246" t="s">
        <v>4676</v>
      </c>
      <c r="G307" s="246" t="s">
        <v>5814</v>
      </c>
      <c r="H307" s="83"/>
      <c r="I307" s="83"/>
      <c r="J307" s="246"/>
      <c r="K307" s="39"/>
      <c r="L307" s="118">
        <v>42036</v>
      </c>
      <c r="M307" s="82">
        <v>42231</v>
      </c>
      <c r="N307" t="str">
        <f t="shared" si="8"/>
        <v/>
      </c>
    </row>
    <row r="308" spans="1:14" hidden="1" outlineLevel="2">
      <c r="A308" s="463"/>
      <c r="B308" s="332">
        <f t="shared" si="9"/>
        <v>19</v>
      </c>
      <c r="C308" s="168" t="s">
        <v>5946</v>
      </c>
      <c r="D308" s="246" t="s">
        <v>5947</v>
      </c>
      <c r="E308" s="246" t="s">
        <v>2798</v>
      </c>
      <c r="F308" s="246" t="s">
        <v>4676</v>
      </c>
      <c r="G308" s="246" t="s">
        <v>5814</v>
      </c>
      <c r="H308" s="83"/>
      <c r="I308" s="83"/>
      <c r="J308" s="246"/>
      <c r="K308" s="39"/>
      <c r="L308" s="118">
        <v>42036</v>
      </c>
      <c r="M308" s="82">
        <v>42231</v>
      </c>
      <c r="N308" t="str">
        <f t="shared" si="8"/>
        <v/>
      </c>
    </row>
    <row r="309" spans="1:14" hidden="1" outlineLevel="2">
      <c r="A309" s="463"/>
      <c r="B309" s="332">
        <f t="shared" si="9"/>
        <v>19</v>
      </c>
      <c r="C309" s="168" t="s">
        <v>5948</v>
      </c>
      <c r="D309" s="246" t="s">
        <v>4438</v>
      </c>
      <c r="E309" s="246" t="s">
        <v>1156</v>
      </c>
      <c r="F309" s="246" t="s">
        <v>4676</v>
      </c>
      <c r="G309" s="246" t="s">
        <v>5814</v>
      </c>
      <c r="H309" s="83"/>
      <c r="I309" s="83"/>
      <c r="J309" s="246"/>
      <c r="K309" s="39"/>
      <c r="L309" s="118">
        <v>42036</v>
      </c>
      <c r="M309" s="82">
        <v>42401</v>
      </c>
      <c r="N309" t="str">
        <f t="shared" si="8"/>
        <v>DUPLICATE</v>
      </c>
    </row>
    <row r="310" spans="1:14" hidden="1" outlineLevel="2">
      <c r="A310" s="463"/>
      <c r="B310" s="332">
        <f t="shared" si="9"/>
        <v>19</v>
      </c>
      <c r="C310" s="168" t="s">
        <v>5949</v>
      </c>
      <c r="D310" s="246" t="s">
        <v>5950</v>
      </c>
      <c r="E310" s="246" t="s">
        <v>2798</v>
      </c>
      <c r="F310" s="246" t="s">
        <v>4676</v>
      </c>
      <c r="G310" s="246" t="s">
        <v>5814</v>
      </c>
      <c r="H310" s="83"/>
      <c r="I310" s="83"/>
      <c r="J310" s="246"/>
      <c r="K310" s="39"/>
      <c r="L310" s="118">
        <v>42036</v>
      </c>
      <c r="M310" s="82">
        <v>42231</v>
      </c>
      <c r="N310" t="str">
        <f t="shared" si="8"/>
        <v/>
      </c>
    </row>
    <row r="311" spans="1:14" hidden="1" outlineLevel="2">
      <c r="A311" s="463"/>
      <c r="B311" s="332">
        <f t="shared" si="9"/>
        <v>19</v>
      </c>
      <c r="C311" s="168" t="s">
        <v>5951</v>
      </c>
      <c r="D311" s="246" t="s">
        <v>5952</v>
      </c>
      <c r="E311" s="246" t="s">
        <v>2798</v>
      </c>
      <c r="F311" s="246" t="s">
        <v>4676</v>
      </c>
      <c r="G311" s="246" t="s">
        <v>5814</v>
      </c>
      <c r="H311" s="83"/>
      <c r="I311" s="83"/>
      <c r="J311" s="246"/>
      <c r="K311" s="39"/>
      <c r="L311" s="118">
        <v>42036</v>
      </c>
      <c r="M311" s="82">
        <v>42231</v>
      </c>
      <c r="N311" t="str">
        <f t="shared" si="8"/>
        <v/>
      </c>
    </row>
    <row r="312" spans="1:14" hidden="1" outlineLevel="2">
      <c r="A312" s="463"/>
      <c r="B312" s="332">
        <f t="shared" si="9"/>
        <v>19</v>
      </c>
      <c r="C312" s="168" t="s">
        <v>5953</v>
      </c>
      <c r="D312" s="246" t="s">
        <v>281</v>
      </c>
      <c r="E312" s="246" t="s">
        <v>1156</v>
      </c>
      <c r="F312" s="246" t="s">
        <v>4676</v>
      </c>
      <c r="G312" s="246" t="s">
        <v>5814</v>
      </c>
      <c r="H312" s="83"/>
      <c r="I312" s="83"/>
      <c r="J312" s="246"/>
      <c r="K312" s="39"/>
      <c r="L312" s="118">
        <v>42036</v>
      </c>
      <c r="M312" s="82">
        <v>42401</v>
      </c>
      <c r="N312" t="str">
        <f t="shared" si="8"/>
        <v>DUPLICATE</v>
      </c>
    </row>
    <row r="313" spans="1:14" hidden="1" outlineLevel="2">
      <c r="A313" s="463"/>
      <c r="B313" s="332">
        <f t="shared" si="9"/>
        <v>19</v>
      </c>
      <c r="C313" s="168" t="s">
        <v>5954</v>
      </c>
      <c r="D313" s="246" t="s">
        <v>5955</v>
      </c>
      <c r="E313" s="246" t="s">
        <v>2798</v>
      </c>
      <c r="F313" s="246" t="s">
        <v>4676</v>
      </c>
      <c r="G313" s="246" t="s">
        <v>5814</v>
      </c>
      <c r="H313" s="83"/>
      <c r="I313" s="83"/>
      <c r="J313" s="246"/>
      <c r="K313" s="39"/>
      <c r="L313" s="118">
        <v>42036</v>
      </c>
      <c r="M313" s="82">
        <v>42231</v>
      </c>
      <c r="N313" t="str">
        <f t="shared" si="8"/>
        <v/>
      </c>
    </row>
    <row r="314" spans="1:14" hidden="1" outlineLevel="2">
      <c r="A314" s="463"/>
      <c r="B314" s="332">
        <f t="shared" si="9"/>
        <v>19</v>
      </c>
      <c r="C314" s="168" t="s">
        <v>5956</v>
      </c>
      <c r="D314" s="246" t="s">
        <v>5957</v>
      </c>
      <c r="E314" s="246" t="s">
        <v>2798</v>
      </c>
      <c r="F314" s="246" t="s">
        <v>4676</v>
      </c>
      <c r="G314" s="246" t="s">
        <v>5814</v>
      </c>
      <c r="H314" s="83"/>
      <c r="I314" s="83"/>
      <c r="J314" s="246"/>
      <c r="K314" s="39"/>
      <c r="L314" s="118">
        <v>42036</v>
      </c>
      <c r="M314" s="82">
        <v>42231</v>
      </c>
      <c r="N314" t="str">
        <f t="shared" si="8"/>
        <v/>
      </c>
    </row>
    <row r="315" spans="1:14" hidden="1" outlineLevel="2">
      <c r="A315" s="463"/>
      <c r="B315" s="332">
        <f t="shared" si="9"/>
        <v>19</v>
      </c>
      <c r="C315" s="168" t="s">
        <v>5958</v>
      </c>
      <c r="D315" s="246" t="s">
        <v>5959</v>
      </c>
      <c r="E315" s="246" t="s">
        <v>2798</v>
      </c>
      <c r="F315" s="246" t="s">
        <v>4676</v>
      </c>
      <c r="G315" s="246" t="s">
        <v>5814</v>
      </c>
      <c r="H315" s="83"/>
      <c r="I315" s="83"/>
      <c r="J315" s="246"/>
      <c r="K315" s="39"/>
      <c r="L315" s="118">
        <v>42036</v>
      </c>
      <c r="M315" s="82">
        <v>42231</v>
      </c>
      <c r="N315" t="str">
        <f t="shared" si="8"/>
        <v/>
      </c>
    </row>
    <row r="316" spans="1:14" hidden="1" outlineLevel="2">
      <c r="A316" s="463"/>
      <c r="B316" s="332">
        <f t="shared" si="9"/>
        <v>19</v>
      </c>
      <c r="C316" s="168" t="s">
        <v>5960</v>
      </c>
      <c r="D316" s="246" t="s">
        <v>5961</v>
      </c>
      <c r="E316" s="246" t="s">
        <v>2798</v>
      </c>
      <c r="F316" s="246" t="s">
        <v>4676</v>
      </c>
      <c r="G316" s="246" t="s">
        <v>5814</v>
      </c>
      <c r="H316" s="83"/>
      <c r="I316" s="83"/>
      <c r="J316" s="246"/>
      <c r="K316" s="39"/>
      <c r="L316" s="118">
        <v>42036</v>
      </c>
      <c r="M316" s="82">
        <v>42231</v>
      </c>
      <c r="N316" t="str">
        <f t="shared" si="8"/>
        <v/>
      </c>
    </row>
    <row r="317" spans="1:14" hidden="1" outlineLevel="2">
      <c r="A317" s="463"/>
      <c r="B317" s="332">
        <f t="shared" si="9"/>
        <v>19</v>
      </c>
      <c r="C317" s="168" t="s">
        <v>5962</v>
      </c>
      <c r="D317" s="246" t="s">
        <v>5963</v>
      </c>
      <c r="E317" s="246" t="s">
        <v>2798</v>
      </c>
      <c r="F317" s="246" t="s">
        <v>4676</v>
      </c>
      <c r="G317" s="246" t="s">
        <v>5814</v>
      </c>
      <c r="H317" s="83"/>
      <c r="I317" s="83"/>
      <c r="J317" s="246"/>
      <c r="K317" s="39"/>
      <c r="L317" s="118">
        <v>42036</v>
      </c>
      <c r="M317" s="82">
        <v>42231</v>
      </c>
      <c r="N317" t="str">
        <f t="shared" si="8"/>
        <v/>
      </c>
    </row>
    <row r="318" spans="1:14" hidden="1" outlineLevel="2">
      <c r="A318" s="463"/>
      <c r="B318" s="332">
        <f t="shared" si="9"/>
        <v>19</v>
      </c>
      <c r="C318" s="168" t="s">
        <v>5964</v>
      </c>
      <c r="D318" s="246" t="s">
        <v>5965</v>
      </c>
      <c r="E318" s="246" t="s">
        <v>2798</v>
      </c>
      <c r="F318" s="246" t="s">
        <v>4676</v>
      </c>
      <c r="G318" s="246" t="s">
        <v>5814</v>
      </c>
      <c r="H318" s="83"/>
      <c r="I318" s="83"/>
      <c r="J318" s="246"/>
      <c r="K318" s="39"/>
      <c r="L318" s="118">
        <v>42036</v>
      </c>
      <c r="M318" s="82">
        <v>42231</v>
      </c>
      <c r="N318" t="str">
        <f t="shared" si="8"/>
        <v/>
      </c>
    </row>
    <row r="319" spans="1:14" hidden="1" outlineLevel="2">
      <c r="A319" s="463"/>
      <c r="B319" s="332">
        <f t="shared" si="9"/>
        <v>19</v>
      </c>
      <c r="C319" s="168" t="s">
        <v>5966</v>
      </c>
      <c r="D319" s="246" t="s">
        <v>5967</v>
      </c>
      <c r="E319" s="246" t="s">
        <v>2798</v>
      </c>
      <c r="F319" s="246" t="s">
        <v>4676</v>
      </c>
      <c r="G319" s="246" t="s">
        <v>5814</v>
      </c>
      <c r="H319" s="83"/>
      <c r="I319" s="83"/>
      <c r="J319" s="246"/>
      <c r="K319" s="39"/>
      <c r="L319" s="118">
        <v>42036</v>
      </c>
      <c r="M319" s="82">
        <v>42231</v>
      </c>
      <c r="N319" t="str">
        <f t="shared" si="8"/>
        <v/>
      </c>
    </row>
    <row r="320" spans="1:14" hidden="1" outlineLevel="2">
      <c r="A320" s="463"/>
      <c r="B320" s="332">
        <f t="shared" si="9"/>
        <v>19</v>
      </c>
      <c r="C320" s="168" t="s">
        <v>5968</v>
      </c>
      <c r="D320" s="246" t="s">
        <v>5969</v>
      </c>
      <c r="E320" s="246" t="s">
        <v>2798</v>
      </c>
      <c r="F320" s="246" t="s">
        <v>4676</v>
      </c>
      <c r="G320" s="246" t="s">
        <v>5814</v>
      </c>
      <c r="H320" s="83"/>
      <c r="I320" s="83"/>
      <c r="J320" s="246"/>
      <c r="K320" s="39"/>
      <c r="L320" s="118">
        <v>42036</v>
      </c>
      <c r="M320" s="82">
        <v>42231</v>
      </c>
      <c r="N320" t="str">
        <f t="shared" si="8"/>
        <v/>
      </c>
    </row>
    <row r="321" spans="1:14" hidden="1" outlineLevel="2">
      <c r="A321" s="463"/>
      <c r="B321" s="332">
        <f t="shared" si="9"/>
        <v>19</v>
      </c>
      <c r="C321" s="168" t="s">
        <v>5970</v>
      </c>
      <c r="D321" s="246" t="s">
        <v>6087</v>
      </c>
      <c r="E321" s="246" t="s">
        <v>2798</v>
      </c>
      <c r="F321" s="246" t="s">
        <v>4676</v>
      </c>
      <c r="G321" s="246" t="s">
        <v>5814</v>
      </c>
      <c r="H321" s="83"/>
      <c r="I321" s="83"/>
      <c r="J321" s="246"/>
      <c r="K321" s="39"/>
      <c r="L321" s="118">
        <v>42036</v>
      </c>
      <c r="M321" s="82">
        <v>42231</v>
      </c>
      <c r="N321" t="str">
        <f t="shared" si="8"/>
        <v/>
      </c>
    </row>
    <row r="322" spans="1:14" hidden="1" outlineLevel="2">
      <c r="A322" s="463"/>
      <c r="B322" s="332">
        <f t="shared" si="9"/>
        <v>19</v>
      </c>
      <c r="C322" s="168" t="s">
        <v>5971</v>
      </c>
      <c r="D322" s="246" t="s">
        <v>3420</v>
      </c>
      <c r="E322" s="246" t="s">
        <v>1156</v>
      </c>
      <c r="F322" s="246" t="s">
        <v>4676</v>
      </c>
      <c r="G322" s="246" t="s">
        <v>5814</v>
      </c>
      <c r="H322" s="83"/>
      <c r="I322" s="83"/>
      <c r="J322" s="246"/>
      <c r="K322" s="39"/>
      <c r="L322" s="118">
        <v>42036</v>
      </c>
      <c r="M322" s="82">
        <v>42401</v>
      </c>
      <c r="N322" t="str">
        <f t="shared" ref="N322:N385" si="10">IF(D322="NA","",IF(COUNTIF($D$2:$D$4998,D322)&gt;1,"DUPLICATE",""))</f>
        <v>DUPLICATE</v>
      </c>
    </row>
    <row r="323" spans="1:14" hidden="1" outlineLevel="2">
      <c r="A323" s="463"/>
      <c r="B323" s="332">
        <f t="shared" ref="B323:B386" si="11">IF(A323&gt;0,A323,B322)</f>
        <v>19</v>
      </c>
      <c r="C323" s="168" t="s">
        <v>5972</v>
      </c>
      <c r="D323" s="246" t="s">
        <v>3149</v>
      </c>
      <c r="E323" s="246" t="s">
        <v>1156</v>
      </c>
      <c r="F323" s="246" t="s">
        <v>4676</v>
      </c>
      <c r="G323" s="246" t="s">
        <v>5814</v>
      </c>
      <c r="H323" s="83"/>
      <c r="I323" s="83"/>
      <c r="J323" s="246"/>
      <c r="K323" s="39"/>
      <c r="L323" s="118">
        <v>42036</v>
      </c>
      <c r="M323" s="82">
        <v>42401</v>
      </c>
      <c r="N323" t="str">
        <f t="shared" si="10"/>
        <v>DUPLICATE</v>
      </c>
    </row>
    <row r="324" spans="1:14" hidden="1" outlineLevel="2">
      <c r="A324" s="463"/>
      <c r="B324" s="332">
        <f t="shared" si="11"/>
        <v>19</v>
      </c>
      <c r="C324" s="168" t="s">
        <v>5973</v>
      </c>
      <c r="D324" s="246" t="s">
        <v>5974</v>
      </c>
      <c r="E324" s="246" t="s">
        <v>2798</v>
      </c>
      <c r="F324" s="246" t="s">
        <v>4676</v>
      </c>
      <c r="G324" s="246" t="s">
        <v>5814</v>
      </c>
      <c r="H324" s="83"/>
      <c r="I324" s="83"/>
      <c r="J324" s="246"/>
      <c r="K324" s="39"/>
      <c r="L324" s="118">
        <v>42036</v>
      </c>
      <c r="M324" s="82">
        <v>42231</v>
      </c>
      <c r="N324" t="str">
        <f t="shared" si="10"/>
        <v/>
      </c>
    </row>
    <row r="325" spans="1:14" hidden="1" outlineLevel="2">
      <c r="A325" s="463"/>
      <c r="B325" s="332">
        <f t="shared" si="11"/>
        <v>19</v>
      </c>
      <c r="C325" s="168" t="s">
        <v>5975</v>
      </c>
      <c r="D325" s="246" t="s">
        <v>5976</v>
      </c>
      <c r="E325" s="246" t="s">
        <v>2798</v>
      </c>
      <c r="F325" s="246" t="s">
        <v>4676</v>
      </c>
      <c r="G325" s="246" t="s">
        <v>5814</v>
      </c>
      <c r="H325" s="83"/>
      <c r="I325" s="83"/>
      <c r="J325" s="246"/>
      <c r="K325" s="39"/>
      <c r="L325" s="118">
        <v>42036</v>
      </c>
      <c r="M325" s="82">
        <v>42231</v>
      </c>
      <c r="N325" t="str">
        <f t="shared" si="10"/>
        <v/>
      </c>
    </row>
    <row r="326" spans="1:14" hidden="1" outlineLevel="2">
      <c r="A326" s="463"/>
      <c r="B326" s="332">
        <f t="shared" si="11"/>
        <v>19</v>
      </c>
      <c r="C326" s="168" t="s">
        <v>5977</v>
      </c>
      <c r="D326" s="246" t="s">
        <v>5978</v>
      </c>
      <c r="E326" s="246" t="s">
        <v>2798</v>
      </c>
      <c r="F326" s="246" t="s">
        <v>4676</v>
      </c>
      <c r="G326" s="246" t="s">
        <v>5814</v>
      </c>
      <c r="H326" s="83"/>
      <c r="I326" s="83"/>
      <c r="J326" s="246"/>
      <c r="K326" s="39"/>
      <c r="L326" s="118">
        <v>42036</v>
      </c>
      <c r="M326" s="82">
        <v>42231</v>
      </c>
      <c r="N326" t="str">
        <f t="shared" si="10"/>
        <v/>
      </c>
    </row>
    <row r="327" spans="1:14" hidden="1" outlineLevel="2">
      <c r="A327" s="463"/>
      <c r="B327" s="332">
        <f t="shared" si="11"/>
        <v>19</v>
      </c>
      <c r="C327" s="168" t="s">
        <v>5979</v>
      </c>
      <c r="D327" s="246" t="s">
        <v>5980</v>
      </c>
      <c r="E327" s="246" t="s">
        <v>2798</v>
      </c>
      <c r="F327" s="246" t="s">
        <v>4676</v>
      </c>
      <c r="G327" s="246" t="s">
        <v>5814</v>
      </c>
      <c r="H327" s="83"/>
      <c r="I327" s="83"/>
      <c r="J327" s="246"/>
      <c r="K327" s="39"/>
      <c r="L327" s="118">
        <v>42036</v>
      </c>
      <c r="M327" s="82">
        <v>42231</v>
      </c>
      <c r="N327" t="str">
        <f t="shared" si="10"/>
        <v/>
      </c>
    </row>
    <row r="328" spans="1:14" hidden="1" outlineLevel="2">
      <c r="A328" s="463"/>
      <c r="B328" s="332">
        <f t="shared" si="11"/>
        <v>19</v>
      </c>
      <c r="C328" s="168" t="s">
        <v>5981</v>
      </c>
      <c r="D328" s="246" t="s">
        <v>6088</v>
      </c>
      <c r="E328" s="246" t="s">
        <v>2798</v>
      </c>
      <c r="F328" s="246" t="s">
        <v>4676</v>
      </c>
      <c r="G328" s="246" t="s">
        <v>5814</v>
      </c>
      <c r="H328" s="83"/>
      <c r="I328" s="83"/>
      <c r="J328" s="246"/>
      <c r="K328" s="39"/>
      <c r="L328" s="118">
        <v>42036</v>
      </c>
      <c r="M328" s="82">
        <v>42231</v>
      </c>
      <c r="N328" t="str">
        <f t="shared" si="10"/>
        <v/>
      </c>
    </row>
    <row r="329" spans="1:14" hidden="1" outlineLevel="2">
      <c r="A329" s="463"/>
      <c r="B329" s="332">
        <f t="shared" si="11"/>
        <v>19</v>
      </c>
      <c r="C329" s="168" t="s">
        <v>5982</v>
      </c>
      <c r="D329" s="246" t="s">
        <v>5983</v>
      </c>
      <c r="E329" s="246" t="s">
        <v>2798</v>
      </c>
      <c r="F329" s="246" t="s">
        <v>4676</v>
      </c>
      <c r="G329" s="246" t="s">
        <v>5814</v>
      </c>
      <c r="H329" s="83"/>
      <c r="I329" s="83"/>
      <c r="J329" s="246"/>
      <c r="K329" s="39"/>
      <c r="L329" s="118">
        <v>42036</v>
      </c>
      <c r="M329" s="82">
        <v>42231</v>
      </c>
      <c r="N329" t="str">
        <f t="shared" si="10"/>
        <v/>
      </c>
    </row>
    <row r="330" spans="1:14" hidden="1" outlineLevel="2">
      <c r="A330" s="463"/>
      <c r="B330" s="332">
        <f t="shared" si="11"/>
        <v>19</v>
      </c>
      <c r="C330" s="168" t="s">
        <v>5984</v>
      </c>
      <c r="D330" s="246" t="s">
        <v>5985</v>
      </c>
      <c r="E330" s="246" t="s">
        <v>2798</v>
      </c>
      <c r="F330" s="246" t="s">
        <v>4676</v>
      </c>
      <c r="G330" s="246" t="s">
        <v>5814</v>
      </c>
      <c r="H330" s="83"/>
      <c r="I330" s="83"/>
      <c r="J330" s="246"/>
      <c r="K330" s="39"/>
      <c r="L330" s="118">
        <v>42036</v>
      </c>
      <c r="M330" s="82">
        <v>42231</v>
      </c>
      <c r="N330" t="str">
        <f t="shared" si="10"/>
        <v/>
      </c>
    </row>
    <row r="331" spans="1:14" hidden="1" outlineLevel="2">
      <c r="A331" s="463"/>
      <c r="B331" s="332">
        <f t="shared" si="11"/>
        <v>19</v>
      </c>
      <c r="C331" s="168" t="s">
        <v>5986</v>
      </c>
      <c r="D331" s="246" t="s">
        <v>5987</v>
      </c>
      <c r="E331" s="246" t="s">
        <v>2798</v>
      </c>
      <c r="F331" s="246" t="s">
        <v>4676</v>
      </c>
      <c r="G331" s="246" t="s">
        <v>5814</v>
      </c>
      <c r="H331" s="83"/>
      <c r="I331" s="83"/>
      <c r="J331" s="246"/>
      <c r="K331" s="39"/>
      <c r="L331" s="118">
        <v>42036</v>
      </c>
      <c r="M331" s="82">
        <v>42231</v>
      </c>
      <c r="N331" t="str">
        <f t="shared" si="10"/>
        <v/>
      </c>
    </row>
    <row r="332" spans="1:14" hidden="1" outlineLevel="2">
      <c r="A332" s="463"/>
      <c r="B332" s="332">
        <f t="shared" si="11"/>
        <v>19</v>
      </c>
      <c r="C332" s="168" t="s">
        <v>5988</v>
      </c>
      <c r="D332" s="246" t="s">
        <v>5989</v>
      </c>
      <c r="E332" s="246" t="s">
        <v>2798</v>
      </c>
      <c r="F332" s="246" t="s">
        <v>4676</v>
      </c>
      <c r="G332" s="246" t="s">
        <v>5814</v>
      </c>
      <c r="H332" s="83"/>
      <c r="I332" s="83"/>
      <c r="J332" s="246"/>
      <c r="K332" s="39"/>
      <c r="L332" s="118">
        <v>42036</v>
      </c>
      <c r="M332" s="82">
        <v>42231</v>
      </c>
      <c r="N332" t="str">
        <f t="shared" si="10"/>
        <v/>
      </c>
    </row>
    <row r="333" spans="1:14" hidden="1" outlineLevel="2">
      <c r="A333" s="463"/>
      <c r="B333" s="332">
        <f t="shared" si="11"/>
        <v>19</v>
      </c>
      <c r="C333" s="168" t="s">
        <v>5990</v>
      </c>
      <c r="D333" s="246" t="s">
        <v>5991</v>
      </c>
      <c r="E333" s="246" t="s">
        <v>2798</v>
      </c>
      <c r="F333" s="246" t="s">
        <v>4676</v>
      </c>
      <c r="G333" s="246" t="s">
        <v>5814</v>
      </c>
      <c r="H333" s="83"/>
      <c r="I333" s="83"/>
      <c r="J333" s="246"/>
      <c r="K333" s="39"/>
      <c r="L333" s="118">
        <v>42036</v>
      </c>
      <c r="M333" s="82">
        <v>42231</v>
      </c>
      <c r="N333" t="str">
        <f t="shared" si="10"/>
        <v/>
      </c>
    </row>
    <row r="334" spans="1:14" hidden="1" outlineLevel="2">
      <c r="A334" s="463"/>
      <c r="B334" s="332">
        <f t="shared" si="11"/>
        <v>19</v>
      </c>
      <c r="C334" s="168" t="s">
        <v>5992</v>
      </c>
      <c r="D334" s="246" t="s">
        <v>5993</v>
      </c>
      <c r="E334" s="246" t="s">
        <v>2798</v>
      </c>
      <c r="F334" s="246" t="s">
        <v>4676</v>
      </c>
      <c r="G334" s="246" t="s">
        <v>5814</v>
      </c>
      <c r="H334" s="83"/>
      <c r="I334" s="83"/>
      <c r="J334" s="246"/>
      <c r="K334" s="39"/>
      <c r="L334" s="118">
        <v>42036</v>
      </c>
      <c r="M334" s="82">
        <v>42231</v>
      </c>
      <c r="N334" t="str">
        <f t="shared" si="10"/>
        <v/>
      </c>
    </row>
    <row r="335" spans="1:14" hidden="1" outlineLevel="2">
      <c r="A335" s="463"/>
      <c r="B335" s="332">
        <f t="shared" si="11"/>
        <v>19</v>
      </c>
      <c r="C335" s="168" t="s">
        <v>5994</v>
      </c>
      <c r="D335" s="246" t="s">
        <v>291</v>
      </c>
      <c r="E335" s="246" t="s">
        <v>1156</v>
      </c>
      <c r="F335" s="246" t="s">
        <v>4676</v>
      </c>
      <c r="G335" s="246" t="s">
        <v>5814</v>
      </c>
      <c r="H335" s="83"/>
      <c r="I335" s="83"/>
      <c r="J335" s="246"/>
      <c r="K335" s="39"/>
      <c r="L335" s="118">
        <v>42036</v>
      </c>
      <c r="M335" s="82">
        <v>42401</v>
      </c>
      <c r="N335" t="str">
        <f t="shared" si="10"/>
        <v>DUPLICATE</v>
      </c>
    </row>
    <row r="336" spans="1:14" hidden="1" outlineLevel="2">
      <c r="A336" s="463"/>
      <c r="B336" s="332">
        <f t="shared" si="11"/>
        <v>19</v>
      </c>
      <c r="C336" s="168" t="s">
        <v>5995</v>
      </c>
      <c r="D336" s="246" t="s">
        <v>5996</v>
      </c>
      <c r="E336" s="246" t="s">
        <v>2798</v>
      </c>
      <c r="F336" s="246" t="s">
        <v>4676</v>
      </c>
      <c r="G336" s="246" t="s">
        <v>5814</v>
      </c>
      <c r="H336" s="83"/>
      <c r="I336" s="83"/>
      <c r="J336" s="246"/>
      <c r="K336" s="39"/>
      <c r="L336" s="118">
        <v>42036</v>
      </c>
      <c r="M336" s="82">
        <v>42231</v>
      </c>
      <c r="N336" t="str">
        <f t="shared" si="10"/>
        <v/>
      </c>
    </row>
    <row r="337" spans="1:14" hidden="1" outlineLevel="2">
      <c r="A337" s="463"/>
      <c r="B337" s="332">
        <f t="shared" si="11"/>
        <v>19</v>
      </c>
      <c r="C337" s="168" t="s">
        <v>5997</v>
      </c>
      <c r="D337" s="246" t="s">
        <v>5998</v>
      </c>
      <c r="E337" s="246" t="s">
        <v>2798</v>
      </c>
      <c r="F337" s="246" t="s">
        <v>4676</v>
      </c>
      <c r="G337" s="246" t="s">
        <v>5814</v>
      </c>
      <c r="H337" s="83"/>
      <c r="I337" s="83"/>
      <c r="J337" s="246"/>
      <c r="K337" s="39"/>
      <c r="L337" s="118">
        <v>42036</v>
      </c>
      <c r="M337" s="82">
        <v>42231</v>
      </c>
      <c r="N337" t="str">
        <f t="shared" si="10"/>
        <v/>
      </c>
    </row>
    <row r="338" spans="1:14" hidden="1" outlineLevel="2">
      <c r="A338" s="463"/>
      <c r="B338" s="332">
        <f t="shared" si="11"/>
        <v>19</v>
      </c>
      <c r="C338" s="168" t="s">
        <v>5999</v>
      </c>
      <c r="D338" s="246" t="s">
        <v>6000</v>
      </c>
      <c r="E338" s="246" t="s">
        <v>2798</v>
      </c>
      <c r="F338" s="246" t="s">
        <v>4676</v>
      </c>
      <c r="G338" s="246" t="s">
        <v>5814</v>
      </c>
      <c r="H338" s="83"/>
      <c r="I338" s="83"/>
      <c r="J338" s="246"/>
      <c r="K338" s="39"/>
      <c r="L338" s="118">
        <v>42036</v>
      </c>
      <c r="M338" s="82">
        <v>42231</v>
      </c>
      <c r="N338" t="str">
        <f t="shared" si="10"/>
        <v/>
      </c>
    </row>
    <row r="339" spans="1:14" hidden="1" outlineLevel="2">
      <c r="A339" s="463"/>
      <c r="B339" s="332">
        <f t="shared" si="11"/>
        <v>19</v>
      </c>
      <c r="C339" s="168" t="s">
        <v>6001</v>
      </c>
      <c r="D339" s="246" t="s">
        <v>6002</v>
      </c>
      <c r="E339" s="246" t="s">
        <v>2798</v>
      </c>
      <c r="F339" s="246" t="s">
        <v>4676</v>
      </c>
      <c r="G339" s="246" t="s">
        <v>5814</v>
      </c>
      <c r="H339" s="83"/>
      <c r="I339" s="83"/>
      <c r="J339" s="246"/>
      <c r="K339" s="39"/>
      <c r="L339" s="118">
        <v>42036</v>
      </c>
      <c r="M339" s="82">
        <v>42231</v>
      </c>
      <c r="N339" t="str">
        <f t="shared" si="10"/>
        <v/>
      </c>
    </row>
    <row r="340" spans="1:14" hidden="1" outlineLevel="2">
      <c r="A340" s="463"/>
      <c r="B340" s="332">
        <f t="shared" si="11"/>
        <v>19</v>
      </c>
      <c r="C340" s="168" t="s">
        <v>6003</v>
      </c>
      <c r="D340" s="246" t="s">
        <v>6004</v>
      </c>
      <c r="E340" s="246" t="s">
        <v>2798</v>
      </c>
      <c r="F340" s="246" t="s">
        <v>4676</v>
      </c>
      <c r="G340" s="246" t="s">
        <v>5814</v>
      </c>
      <c r="H340" s="83"/>
      <c r="I340" s="83"/>
      <c r="J340" s="246"/>
      <c r="K340" s="39"/>
      <c r="L340" s="118">
        <v>42036</v>
      </c>
      <c r="M340" s="82">
        <v>42231</v>
      </c>
      <c r="N340" t="str">
        <f t="shared" si="10"/>
        <v/>
      </c>
    </row>
    <row r="341" spans="1:14" hidden="1" outlineLevel="2">
      <c r="A341" s="463"/>
      <c r="B341" s="332">
        <f t="shared" si="11"/>
        <v>19</v>
      </c>
      <c r="C341" s="168" t="s">
        <v>6005</v>
      </c>
      <c r="D341" s="246" t="s">
        <v>6006</v>
      </c>
      <c r="E341" s="246" t="s">
        <v>2798</v>
      </c>
      <c r="F341" s="246" t="s">
        <v>4676</v>
      </c>
      <c r="G341" s="246" t="s">
        <v>5814</v>
      </c>
      <c r="H341" s="83"/>
      <c r="I341" s="83"/>
      <c r="J341" s="246"/>
      <c r="K341" s="39"/>
      <c r="L341" s="118">
        <v>42036</v>
      </c>
      <c r="M341" s="82">
        <v>42231</v>
      </c>
      <c r="N341" t="str">
        <f t="shared" si="10"/>
        <v/>
      </c>
    </row>
    <row r="342" spans="1:14" hidden="1" outlineLevel="2">
      <c r="A342" s="463"/>
      <c r="B342" s="332">
        <f t="shared" si="11"/>
        <v>19</v>
      </c>
      <c r="C342" s="168" t="s">
        <v>6007</v>
      </c>
      <c r="D342" s="246" t="s">
        <v>6008</v>
      </c>
      <c r="E342" s="246" t="s">
        <v>2798</v>
      </c>
      <c r="F342" s="246" t="s">
        <v>4676</v>
      </c>
      <c r="G342" s="246" t="s">
        <v>5814</v>
      </c>
      <c r="H342" s="83"/>
      <c r="I342" s="83"/>
      <c r="J342" s="246"/>
      <c r="K342" s="39"/>
      <c r="L342" s="118">
        <v>42036</v>
      </c>
      <c r="M342" s="82">
        <v>42231</v>
      </c>
      <c r="N342" t="str">
        <f t="shared" si="10"/>
        <v/>
      </c>
    </row>
    <row r="343" spans="1:14" hidden="1" outlineLevel="2">
      <c r="A343" s="463"/>
      <c r="B343" s="332">
        <f t="shared" si="11"/>
        <v>19</v>
      </c>
      <c r="C343" s="168" t="s">
        <v>6009</v>
      </c>
      <c r="D343" s="246" t="s">
        <v>6193</v>
      </c>
      <c r="E343" s="246" t="s">
        <v>2798</v>
      </c>
      <c r="F343" s="246" t="s">
        <v>4676</v>
      </c>
      <c r="G343" s="246" t="s">
        <v>5814</v>
      </c>
      <c r="H343" s="83"/>
      <c r="I343" s="83"/>
      <c r="J343" s="246"/>
      <c r="K343" s="39"/>
      <c r="L343" s="118">
        <v>42036</v>
      </c>
      <c r="M343" s="82">
        <v>42231</v>
      </c>
      <c r="N343" t="str">
        <f t="shared" si="10"/>
        <v/>
      </c>
    </row>
    <row r="344" spans="1:14" hidden="1" outlineLevel="2">
      <c r="A344" s="463"/>
      <c r="B344" s="332">
        <f t="shared" si="11"/>
        <v>19</v>
      </c>
      <c r="C344" s="168" t="s">
        <v>6010</v>
      </c>
      <c r="D344" s="246" t="s">
        <v>6011</v>
      </c>
      <c r="E344" s="246" t="s">
        <v>2798</v>
      </c>
      <c r="F344" s="246" t="s">
        <v>4676</v>
      </c>
      <c r="G344" s="246" t="s">
        <v>5814</v>
      </c>
      <c r="H344" s="83"/>
      <c r="I344" s="83"/>
      <c r="J344" s="246"/>
      <c r="K344" s="39"/>
      <c r="L344" s="118">
        <v>42036</v>
      </c>
      <c r="M344" s="82">
        <v>42231</v>
      </c>
      <c r="N344" t="str">
        <f t="shared" si="10"/>
        <v/>
      </c>
    </row>
    <row r="345" spans="1:14" hidden="1" outlineLevel="2">
      <c r="A345" s="463"/>
      <c r="B345" s="332">
        <f t="shared" si="11"/>
        <v>19</v>
      </c>
      <c r="C345" s="168" t="s">
        <v>6012</v>
      </c>
      <c r="D345" s="246" t="s">
        <v>6013</v>
      </c>
      <c r="E345" s="246" t="s">
        <v>2798</v>
      </c>
      <c r="F345" s="246" t="s">
        <v>4676</v>
      </c>
      <c r="G345" s="246" t="s">
        <v>5814</v>
      </c>
      <c r="H345" s="83"/>
      <c r="I345" s="83"/>
      <c r="J345" s="246"/>
      <c r="K345" s="39"/>
      <c r="L345" s="118">
        <v>42036</v>
      </c>
      <c r="M345" s="82">
        <v>42231</v>
      </c>
      <c r="N345" t="str">
        <f t="shared" si="10"/>
        <v/>
      </c>
    </row>
    <row r="346" spans="1:14" hidden="1" outlineLevel="2">
      <c r="A346" s="463"/>
      <c r="B346" s="332">
        <f t="shared" si="11"/>
        <v>19</v>
      </c>
      <c r="C346" s="168" t="s">
        <v>6014</v>
      </c>
      <c r="D346" s="246" t="s">
        <v>6015</v>
      </c>
      <c r="E346" s="246" t="s">
        <v>2798</v>
      </c>
      <c r="F346" s="246" t="s">
        <v>4676</v>
      </c>
      <c r="G346" s="246" t="s">
        <v>5814</v>
      </c>
      <c r="H346" s="83"/>
      <c r="I346" s="83"/>
      <c r="J346" s="246"/>
      <c r="K346" s="39"/>
      <c r="L346" s="118">
        <v>42036</v>
      </c>
      <c r="M346" s="82">
        <v>42231</v>
      </c>
      <c r="N346" t="str">
        <f t="shared" si="10"/>
        <v/>
      </c>
    </row>
    <row r="347" spans="1:14" hidden="1" outlineLevel="2">
      <c r="A347" s="463"/>
      <c r="B347" s="332">
        <f t="shared" si="11"/>
        <v>19</v>
      </c>
      <c r="C347" s="168" t="s">
        <v>6016</v>
      </c>
      <c r="D347" s="246" t="s">
        <v>6017</v>
      </c>
      <c r="E347" s="246" t="s">
        <v>2798</v>
      </c>
      <c r="F347" s="246" t="s">
        <v>4676</v>
      </c>
      <c r="G347" s="246" t="s">
        <v>5814</v>
      </c>
      <c r="H347" s="83"/>
      <c r="I347" s="83"/>
      <c r="J347" s="246"/>
      <c r="K347" s="39"/>
      <c r="L347" s="118">
        <v>42036</v>
      </c>
      <c r="M347" s="82">
        <v>42231</v>
      </c>
      <c r="N347" t="str">
        <f t="shared" si="10"/>
        <v/>
      </c>
    </row>
    <row r="348" spans="1:14" hidden="1" outlineLevel="2">
      <c r="A348" s="463"/>
      <c r="B348" s="332">
        <f t="shared" si="11"/>
        <v>19</v>
      </c>
      <c r="C348" s="168" t="s">
        <v>6018</v>
      </c>
      <c r="D348" s="246" t="s">
        <v>6019</v>
      </c>
      <c r="E348" s="246" t="s">
        <v>2798</v>
      </c>
      <c r="F348" s="246" t="s">
        <v>4676</v>
      </c>
      <c r="G348" s="246" t="s">
        <v>5814</v>
      </c>
      <c r="H348" s="83"/>
      <c r="I348" s="83"/>
      <c r="J348" s="246"/>
      <c r="K348" s="39"/>
      <c r="L348" s="118">
        <v>42036</v>
      </c>
      <c r="M348" s="82">
        <v>42231</v>
      </c>
      <c r="N348" t="str">
        <f t="shared" si="10"/>
        <v/>
      </c>
    </row>
    <row r="349" spans="1:14" hidden="1" outlineLevel="2">
      <c r="A349" s="463"/>
      <c r="B349" s="332">
        <f t="shared" si="11"/>
        <v>19</v>
      </c>
      <c r="C349" s="168" t="s">
        <v>6020</v>
      </c>
      <c r="D349" s="246" t="s">
        <v>6021</v>
      </c>
      <c r="E349" s="246" t="s">
        <v>2798</v>
      </c>
      <c r="F349" s="246" t="s">
        <v>4676</v>
      </c>
      <c r="G349" s="246" t="s">
        <v>5814</v>
      </c>
      <c r="H349" s="83"/>
      <c r="I349" s="83"/>
      <c r="J349" s="246"/>
      <c r="K349" s="39"/>
      <c r="L349" s="118">
        <v>42036</v>
      </c>
      <c r="M349" s="82">
        <v>42231</v>
      </c>
      <c r="N349" t="str">
        <f t="shared" si="10"/>
        <v/>
      </c>
    </row>
    <row r="350" spans="1:14" hidden="1" outlineLevel="2">
      <c r="A350" s="463"/>
      <c r="B350" s="332">
        <f t="shared" si="11"/>
        <v>19</v>
      </c>
      <c r="C350" s="168" t="s">
        <v>6022</v>
      </c>
      <c r="D350" s="246" t="s">
        <v>6023</v>
      </c>
      <c r="E350" s="246" t="s">
        <v>2798</v>
      </c>
      <c r="F350" s="246" t="s">
        <v>4676</v>
      </c>
      <c r="G350" s="246" t="s">
        <v>5814</v>
      </c>
      <c r="H350" s="83"/>
      <c r="I350" s="83"/>
      <c r="J350" s="246"/>
      <c r="K350" s="39"/>
      <c r="L350" s="118">
        <v>42036</v>
      </c>
      <c r="M350" s="82">
        <v>42231</v>
      </c>
      <c r="N350" t="str">
        <f t="shared" si="10"/>
        <v/>
      </c>
    </row>
    <row r="351" spans="1:14" hidden="1" outlineLevel="2">
      <c r="A351" s="463"/>
      <c r="B351" s="332">
        <f t="shared" si="11"/>
        <v>19</v>
      </c>
      <c r="C351" s="168" t="s">
        <v>6024</v>
      </c>
      <c r="D351" s="246" t="s">
        <v>6025</v>
      </c>
      <c r="E351" s="246" t="s">
        <v>2798</v>
      </c>
      <c r="F351" s="246" t="s">
        <v>4676</v>
      </c>
      <c r="G351" s="246" t="s">
        <v>5814</v>
      </c>
      <c r="H351" s="83"/>
      <c r="I351" s="83"/>
      <c r="J351" s="246"/>
      <c r="K351" s="39"/>
      <c r="L351" s="118">
        <v>42036</v>
      </c>
      <c r="M351" s="82">
        <v>42231</v>
      </c>
      <c r="N351" t="str">
        <f t="shared" si="10"/>
        <v/>
      </c>
    </row>
    <row r="352" spans="1:14" hidden="1" outlineLevel="2">
      <c r="A352" s="463"/>
      <c r="B352" s="332">
        <f t="shared" si="11"/>
        <v>19</v>
      </c>
      <c r="C352" s="168" t="s">
        <v>6026</v>
      </c>
      <c r="D352" s="246" t="s">
        <v>6027</v>
      </c>
      <c r="E352" s="246" t="s">
        <v>2798</v>
      </c>
      <c r="F352" s="246" t="s">
        <v>4676</v>
      </c>
      <c r="G352" s="246" t="s">
        <v>5814</v>
      </c>
      <c r="H352" s="83"/>
      <c r="I352" s="83"/>
      <c r="J352" s="246"/>
      <c r="K352" s="39"/>
      <c r="L352" s="118">
        <v>42036</v>
      </c>
      <c r="M352" s="82">
        <v>42231</v>
      </c>
      <c r="N352" t="str">
        <f t="shared" si="10"/>
        <v/>
      </c>
    </row>
    <row r="353" spans="1:14" hidden="1" outlineLevel="2">
      <c r="A353" s="463"/>
      <c r="B353" s="332">
        <f t="shared" si="11"/>
        <v>19</v>
      </c>
      <c r="C353" s="168" t="s">
        <v>6028</v>
      </c>
      <c r="D353" s="246" t="s">
        <v>6029</v>
      </c>
      <c r="E353" s="246" t="s">
        <v>2798</v>
      </c>
      <c r="F353" s="246" t="s">
        <v>4676</v>
      </c>
      <c r="G353" s="246" t="s">
        <v>5814</v>
      </c>
      <c r="H353" s="83"/>
      <c r="I353" s="83"/>
      <c r="J353" s="246"/>
      <c r="K353" s="39"/>
      <c r="L353" s="118">
        <v>42036</v>
      </c>
      <c r="M353" s="82">
        <v>42231</v>
      </c>
      <c r="N353" t="str">
        <f t="shared" si="10"/>
        <v/>
      </c>
    </row>
    <row r="354" spans="1:14" hidden="1" outlineLevel="2">
      <c r="A354" s="463"/>
      <c r="B354" s="332">
        <f t="shared" si="11"/>
        <v>19</v>
      </c>
      <c r="C354" s="168" t="s">
        <v>6030</v>
      </c>
      <c r="D354" s="246" t="s">
        <v>6031</v>
      </c>
      <c r="E354" s="246" t="s">
        <v>2798</v>
      </c>
      <c r="F354" s="246" t="s">
        <v>4676</v>
      </c>
      <c r="G354" s="246" t="s">
        <v>5814</v>
      </c>
      <c r="H354" s="83"/>
      <c r="I354" s="83"/>
      <c r="J354" s="246"/>
      <c r="K354" s="39"/>
      <c r="L354" s="118">
        <v>42036</v>
      </c>
      <c r="M354" s="82">
        <v>42231</v>
      </c>
      <c r="N354" t="str">
        <f t="shared" si="10"/>
        <v/>
      </c>
    </row>
    <row r="355" spans="1:14" hidden="1" outlineLevel="2">
      <c r="A355" s="463"/>
      <c r="B355" s="332">
        <f t="shared" si="11"/>
        <v>19</v>
      </c>
      <c r="C355" s="168" t="s">
        <v>6032</v>
      </c>
      <c r="D355" s="246" t="s">
        <v>6033</v>
      </c>
      <c r="E355" s="246" t="s">
        <v>2798</v>
      </c>
      <c r="F355" s="246" t="s">
        <v>4676</v>
      </c>
      <c r="G355" s="246" t="s">
        <v>5814</v>
      </c>
      <c r="H355" s="83"/>
      <c r="I355" s="83"/>
      <c r="J355" s="246"/>
      <c r="K355" s="39"/>
      <c r="L355" s="118">
        <v>42036</v>
      </c>
      <c r="M355" s="82">
        <v>42231</v>
      </c>
      <c r="N355" t="str">
        <f t="shared" si="10"/>
        <v/>
      </c>
    </row>
    <row r="356" spans="1:14" hidden="1" outlineLevel="2">
      <c r="A356" s="463"/>
      <c r="B356" s="332">
        <f t="shared" si="11"/>
        <v>19</v>
      </c>
      <c r="C356" s="168" t="s">
        <v>6034</v>
      </c>
      <c r="D356" s="246" t="s">
        <v>6035</v>
      </c>
      <c r="E356" s="246" t="s">
        <v>2798</v>
      </c>
      <c r="F356" s="246" t="s">
        <v>4676</v>
      </c>
      <c r="G356" s="246" t="s">
        <v>5814</v>
      </c>
      <c r="H356" s="83"/>
      <c r="I356" s="83"/>
      <c r="J356" s="246"/>
      <c r="K356" s="39"/>
      <c r="L356" s="118">
        <v>42036</v>
      </c>
      <c r="M356" s="82">
        <v>42231</v>
      </c>
      <c r="N356" t="str">
        <f t="shared" si="10"/>
        <v/>
      </c>
    </row>
    <row r="357" spans="1:14" hidden="1" outlineLevel="2">
      <c r="A357" s="463"/>
      <c r="B357" s="332">
        <f t="shared" si="11"/>
        <v>19</v>
      </c>
      <c r="C357" s="168" t="s">
        <v>6036</v>
      </c>
      <c r="D357" s="246" t="s">
        <v>6037</v>
      </c>
      <c r="E357" s="246" t="s">
        <v>2798</v>
      </c>
      <c r="F357" s="246" t="s">
        <v>4676</v>
      </c>
      <c r="G357" s="246" t="s">
        <v>5814</v>
      </c>
      <c r="H357" s="83"/>
      <c r="I357" s="83"/>
      <c r="J357" s="246"/>
      <c r="K357" s="39"/>
      <c r="L357" s="118">
        <v>42036</v>
      </c>
      <c r="M357" s="82">
        <v>42231</v>
      </c>
      <c r="N357" t="str">
        <f t="shared" si="10"/>
        <v/>
      </c>
    </row>
    <row r="358" spans="1:14" ht="26.4" hidden="1" outlineLevel="2">
      <c r="A358" s="286"/>
      <c r="B358" s="332">
        <f t="shared" si="11"/>
        <v>19</v>
      </c>
      <c r="C358" s="168" t="s">
        <v>6038</v>
      </c>
      <c r="D358" s="217" t="s">
        <v>6039</v>
      </c>
      <c r="E358" s="217" t="s">
        <v>1156</v>
      </c>
      <c r="F358" s="217" t="s">
        <v>4676</v>
      </c>
      <c r="G358" s="217" t="s">
        <v>5362</v>
      </c>
      <c r="H358" s="244"/>
      <c r="I358" s="244"/>
      <c r="J358" s="217"/>
      <c r="K358" s="90"/>
      <c r="L358" s="118">
        <v>42036</v>
      </c>
      <c r="M358" s="82">
        <v>42401</v>
      </c>
      <c r="N358" t="str">
        <f t="shared" si="10"/>
        <v/>
      </c>
    </row>
    <row r="359" spans="1:14" ht="26.4" hidden="1" outlineLevel="1" collapsed="1">
      <c r="A359" s="307">
        <v>20</v>
      </c>
      <c r="B359" s="332">
        <f t="shared" si="11"/>
        <v>20</v>
      </c>
      <c r="C359" s="17" t="s">
        <v>681</v>
      </c>
      <c r="D359" s="40"/>
      <c r="E359" s="40" t="s">
        <v>2791</v>
      </c>
      <c r="F359" s="40" t="s">
        <v>4817</v>
      </c>
      <c r="G359" s="40" t="s">
        <v>1080</v>
      </c>
      <c r="H359" s="44"/>
      <c r="I359" s="44"/>
      <c r="J359" s="40" t="s">
        <v>214</v>
      </c>
      <c r="K359" s="107">
        <v>0.01</v>
      </c>
      <c r="L359" s="80">
        <v>38362</v>
      </c>
      <c r="M359" s="80">
        <v>41671</v>
      </c>
      <c r="N359" t="str">
        <f t="shared" si="10"/>
        <v/>
      </c>
    </row>
    <row r="360" spans="1:14" hidden="1" outlineLevel="2">
      <c r="A360" s="285"/>
      <c r="B360" s="332">
        <f t="shared" si="11"/>
        <v>20</v>
      </c>
      <c r="C360" s="24" t="s">
        <v>4147</v>
      </c>
      <c r="D360" s="75" t="s">
        <v>4148</v>
      </c>
      <c r="E360" s="210" t="s">
        <v>2791</v>
      </c>
      <c r="F360" s="75" t="s">
        <v>4619</v>
      </c>
      <c r="G360" s="462"/>
      <c r="H360" s="243"/>
      <c r="I360" s="92"/>
      <c r="J360" s="48"/>
      <c r="K360" s="108"/>
      <c r="L360" s="242">
        <v>38362</v>
      </c>
      <c r="M360" s="140"/>
      <c r="N360" t="str">
        <f t="shared" si="10"/>
        <v/>
      </c>
    </row>
    <row r="361" spans="1:14" ht="26.4" hidden="1" outlineLevel="2">
      <c r="A361" s="285"/>
      <c r="B361" s="332">
        <f t="shared" si="11"/>
        <v>20</v>
      </c>
      <c r="C361" s="24" t="s">
        <v>2877</v>
      </c>
      <c r="D361" s="210" t="s">
        <v>4157</v>
      </c>
      <c r="E361" s="246" t="s">
        <v>2791</v>
      </c>
      <c r="F361" s="246" t="s">
        <v>4619</v>
      </c>
      <c r="G361" s="359"/>
      <c r="H361" s="83"/>
      <c r="I361" s="92"/>
      <c r="J361" s="48"/>
      <c r="K361" s="108"/>
      <c r="L361" s="82">
        <v>38362</v>
      </c>
      <c r="M361" s="98"/>
      <c r="N361" t="str">
        <f t="shared" si="10"/>
        <v/>
      </c>
    </row>
    <row r="362" spans="1:14" ht="26.4" hidden="1" outlineLevel="2">
      <c r="A362" s="285"/>
      <c r="B362" s="332">
        <f t="shared" si="11"/>
        <v>20</v>
      </c>
      <c r="C362" s="24" t="s">
        <v>2874</v>
      </c>
      <c r="D362" s="210" t="s">
        <v>4159</v>
      </c>
      <c r="E362" s="246" t="s">
        <v>2791</v>
      </c>
      <c r="F362" s="246" t="s">
        <v>4619</v>
      </c>
      <c r="G362" s="359"/>
      <c r="H362" s="83"/>
      <c r="I362" s="92"/>
      <c r="J362" s="48"/>
      <c r="K362" s="108"/>
      <c r="L362" s="82">
        <v>38362</v>
      </c>
      <c r="M362" s="98"/>
      <c r="N362" t="str">
        <f t="shared" si="10"/>
        <v/>
      </c>
    </row>
    <row r="363" spans="1:14" hidden="1" outlineLevel="2">
      <c r="A363" s="285"/>
      <c r="B363" s="332">
        <f t="shared" si="11"/>
        <v>20</v>
      </c>
      <c r="C363" s="24" t="s">
        <v>4498</v>
      </c>
      <c r="D363" s="210" t="s">
        <v>4158</v>
      </c>
      <c r="E363" s="246" t="s">
        <v>2791</v>
      </c>
      <c r="F363" s="246" t="s">
        <v>4619</v>
      </c>
      <c r="G363" s="359"/>
      <c r="H363" s="83"/>
      <c r="I363" s="92"/>
      <c r="J363" s="48"/>
      <c r="K363" s="108"/>
      <c r="L363" s="82">
        <v>38362</v>
      </c>
      <c r="M363" s="98"/>
      <c r="N363" t="str">
        <f t="shared" si="10"/>
        <v/>
      </c>
    </row>
    <row r="364" spans="1:14" ht="26.4" hidden="1" outlineLevel="2">
      <c r="A364" s="285"/>
      <c r="B364" s="332">
        <f t="shared" si="11"/>
        <v>20</v>
      </c>
      <c r="C364" s="24" t="s">
        <v>2875</v>
      </c>
      <c r="D364" s="210" t="s">
        <v>4162</v>
      </c>
      <c r="E364" s="246" t="s">
        <v>2791</v>
      </c>
      <c r="F364" s="246" t="s">
        <v>4619</v>
      </c>
      <c r="G364" s="359"/>
      <c r="H364" s="83"/>
      <c r="I364" s="92"/>
      <c r="J364" s="48"/>
      <c r="K364" s="108"/>
      <c r="L364" s="82">
        <v>38362</v>
      </c>
      <c r="M364" s="98"/>
      <c r="N364" t="str">
        <f t="shared" si="10"/>
        <v/>
      </c>
    </row>
    <row r="365" spans="1:14" hidden="1" outlineLevel="2">
      <c r="A365" s="285"/>
      <c r="B365" s="332">
        <f t="shared" si="11"/>
        <v>20</v>
      </c>
      <c r="C365" s="24" t="s">
        <v>4499</v>
      </c>
      <c r="D365" s="210" t="s">
        <v>3204</v>
      </c>
      <c r="E365" s="210" t="s">
        <v>2791</v>
      </c>
      <c r="F365" s="210" t="s">
        <v>4619</v>
      </c>
      <c r="G365" s="359"/>
      <c r="H365" s="83"/>
      <c r="I365" s="92"/>
      <c r="J365" s="48"/>
      <c r="K365" s="108"/>
      <c r="L365" s="82">
        <v>38362</v>
      </c>
      <c r="M365" s="98"/>
      <c r="N365" t="str">
        <f t="shared" si="10"/>
        <v/>
      </c>
    </row>
    <row r="366" spans="1:14" hidden="1" outlineLevel="2">
      <c r="A366" s="285"/>
      <c r="B366" s="332">
        <f t="shared" si="11"/>
        <v>20</v>
      </c>
      <c r="C366" s="24" t="s">
        <v>4500</v>
      </c>
      <c r="D366" s="210" t="s">
        <v>4160</v>
      </c>
      <c r="E366" s="210" t="s">
        <v>2791</v>
      </c>
      <c r="F366" s="210" t="s">
        <v>4619</v>
      </c>
      <c r="G366" s="359"/>
      <c r="H366" s="83"/>
      <c r="I366" s="92"/>
      <c r="J366" s="48"/>
      <c r="K366" s="108"/>
      <c r="L366" s="82">
        <v>38362</v>
      </c>
      <c r="M366" s="98"/>
      <c r="N366" t="str">
        <f t="shared" si="10"/>
        <v/>
      </c>
    </row>
    <row r="367" spans="1:14" hidden="1" outlineLevel="2">
      <c r="A367" s="285"/>
      <c r="B367" s="332">
        <f t="shared" si="11"/>
        <v>20</v>
      </c>
      <c r="C367" s="24" t="s">
        <v>4501</v>
      </c>
      <c r="D367" s="210" t="s">
        <v>4161</v>
      </c>
      <c r="E367" s="210" t="s">
        <v>2791</v>
      </c>
      <c r="F367" s="210" t="s">
        <v>4619</v>
      </c>
      <c r="G367" s="359"/>
      <c r="H367" s="83"/>
      <c r="I367" s="92"/>
      <c r="J367" s="48"/>
      <c r="K367" s="108"/>
      <c r="L367" s="82">
        <v>38362</v>
      </c>
      <c r="M367" s="98"/>
      <c r="N367" t="str">
        <f t="shared" si="10"/>
        <v/>
      </c>
    </row>
    <row r="368" spans="1:14" hidden="1" outlineLevel="2">
      <c r="A368" s="285"/>
      <c r="B368" s="332">
        <f t="shared" si="11"/>
        <v>20</v>
      </c>
      <c r="C368" s="24" t="s">
        <v>4502</v>
      </c>
      <c r="D368" s="210" t="s">
        <v>4163</v>
      </c>
      <c r="E368" s="210" t="s">
        <v>2791</v>
      </c>
      <c r="F368" s="210" t="s">
        <v>4619</v>
      </c>
      <c r="G368" s="359"/>
      <c r="H368" s="83"/>
      <c r="I368" s="92"/>
      <c r="J368" s="48"/>
      <c r="K368" s="108"/>
      <c r="L368" s="82">
        <v>38362</v>
      </c>
      <c r="M368" s="98"/>
      <c r="N368" t="str">
        <f t="shared" si="10"/>
        <v/>
      </c>
    </row>
    <row r="369" spans="1:14" hidden="1" outlineLevel="2">
      <c r="A369" s="285"/>
      <c r="B369" s="332">
        <f t="shared" si="11"/>
        <v>20</v>
      </c>
      <c r="C369" s="24" t="s">
        <v>4503</v>
      </c>
      <c r="D369" s="210" t="s">
        <v>4164</v>
      </c>
      <c r="E369" s="210" t="s">
        <v>2791</v>
      </c>
      <c r="F369" s="210" t="s">
        <v>4619</v>
      </c>
      <c r="G369" s="359"/>
      <c r="H369" s="83"/>
      <c r="I369" s="92"/>
      <c r="J369" s="48"/>
      <c r="K369" s="108"/>
      <c r="L369" s="82">
        <v>38362</v>
      </c>
      <c r="M369" s="98"/>
      <c r="N369" t="str">
        <f t="shared" si="10"/>
        <v/>
      </c>
    </row>
    <row r="370" spans="1:14" ht="26.4" hidden="1" outlineLevel="2">
      <c r="A370" s="285"/>
      <c r="B370" s="332">
        <f t="shared" si="11"/>
        <v>20</v>
      </c>
      <c r="C370" s="24" t="s">
        <v>2876</v>
      </c>
      <c r="D370" s="210" t="s">
        <v>4165</v>
      </c>
      <c r="E370" s="246" t="s">
        <v>2791</v>
      </c>
      <c r="F370" s="246" t="s">
        <v>4619</v>
      </c>
      <c r="G370" s="359"/>
      <c r="H370" s="83"/>
      <c r="I370" s="92"/>
      <c r="J370" s="48"/>
      <c r="K370" s="108"/>
      <c r="L370" s="82">
        <v>38362</v>
      </c>
      <c r="M370" s="98"/>
      <c r="N370" t="str">
        <f t="shared" si="10"/>
        <v/>
      </c>
    </row>
    <row r="371" spans="1:14" hidden="1" outlineLevel="2">
      <c r="A371" s="285"/>
      <c r="B371" s="332">
        <f t="shared" si="11"/>
        <v>20</v>
      </c>
      <c r="C371" s="24" t="s">
        <v>4504</v>
      </c>
      <c r="D371" s="210" t="s">
        <v>4166</v>
      </c>
      <c r="E371" s="210" t="s">
        <v>2791</v>
      </c>
      <c r="F371" s="210" t="s">
        <v>4619</v>
      </c>
      <c r="G371" s="359"/>
      <c r="H371" s="83"/>
      <c r="I371" s="92"/>
      <c r="J371" s="48"/>
      <c r="K371" s="108"/>
      <c r="L371" s="82">
        <v>38362</v>
      </c>
      <c r="M371" s="98"/>
      <c r="N371" t="str">
        <f t="shared" si="10"/>
        <v/>
      </c>
    </row>
    <row r="372" spans="1:14" hidden="1" outlineLevel="2">
      <c r="A372" s="285"/>
      <c r="B372" s="332">
        <f t="shared" si="11"/>
        <v>20</v>
      </c>
      <c r="C372" s="24" t="s">
        <v>4505</v>
      </c>
      <c r="D372" s="210" t="s">
        <v>4167</v>
      </c>
      <c r="E372" s="210" t="s">
        <v>2791</v>
      </c>
      <c r="F372" s="210" t="s">
        <v>4619</v>
      </c>
      <c r="G372" s="359"/>
      <c r="H372" s="83"/>
      <c r="I372" s="92"/>
      <c r="J372" s="48"/>
      <c r="K372" s="108"/>
      <c r="L372" s="82">
        <v>38362</v>
      </c>
      <c r="M372" s="98"/>
      <c r="N372" t="str">
        <f t="shared" si="10"/>
        <v/>
      </c>
    </row>
    <row r="373" spans="1:14" hidden="1" outlineLevel="2">
      <c r="A373" s="285"/>
      <c r="B373" s="332">
        <f t="shared" si="11"/>
        <v>20</v>
      </c>
      <c r="C373" s="24" t="s">
        <v>4506</v>
      </c>
      <c r="D373" s="210" t="s">
        <v>4168</v>
      </c>
      <c r="E373" s="210" t="s">
        <v>2791</v>
      </c>
      <c r="F373" s="210" t="s">
        <v>4619</v>
      </c>
      <c r="G373" s="359"/>
      <c r="H373" s="83"/>
      <c r="I373" s="92"/>
      <c r="J373" s="48"/>
      <c r="K373" s="108"/>
      <c r="L373" s="82">
        <v>38362</v>
      </c>
      <c r="M373" s="98"/>
      <c r="N373" t="str">
        <f t="shared" si="10"/>
        <v/>
      </c>
    </row>
    <row r="374" spans="1:14" hidden="1" outlineLevel="2">
      <c r="A374" s="285"/>
      <c r="B374" s="332">
        <f t="shared" si="11"/>
        <v>20</v>
      </c>
      <c r="C374" s="24" t="s">
        <v>4392</v>
      </c>
      <c r="D374" s="210" t="s">
        <v>4169</v>
      </c>
      <c r="E374" s="210" t="s">
        <v>2791</v>
      </c>
      <c r="F374" s="210" t="s">
        <v>4619</v>
      </c>
      <c r="G374" s="359"/>
      <c r="H374" s="83"/>
      <c r="I374" s="92"/>
      <c r="J374" s="48"/>
      <c r="K374" s="108"/>
      <c r="L374" s="82">
        <v>38362</v>
      </c>
      <c r="M374" s="98"/>
      <c r="N374" t="str">
        <f t="shared" si="10"/>
        <v/>
      </c>
    </row>
    <row r="375" spans="1:14" hidden="1" outlineLevel="2">
      <c r="A375" s="285"/>
      <c r="B375" s="332">
        <f t="shared" si="11"/>
        <v>20</v>
      </c>
      <c r="C375" s="24" t="s">
        <v>4393</v>
      </c>
      <c r="D375" s="210" t="s">
        <v>4170</v>
      </c>
      <c r="E375" s="210" t="s">
        <v>2791</v>
      </c>
      <c r="F375" s="210" t="s">
        <v>4619</v>
      </c>
      <c r="G375" s="359"/>
      <c r="H375" s="83"/>
      <c r="I375" s="92"/>
      <c r="J375" s="48"/>
      <c r="K375" s="108"/>
      <c r="L375" s="82">
        <v>38362</v>
      </c>
      <c r="M375" s="98"/>
      <c r="N375" t="str">
        <f t="shared" si="10"/>
        <v/>
      </c>
    </row>
    <row r="376" spans="1:14" hidden="1" outlineLevel="2">
      <c r="A376" s="285"/>
      <c r="B376" s="332">
        <f t="shared" si="11"/>
        <v>20</v>
      </c>
      <c r="C376" s="24" t="s">
        <v>4394</v>
      </c>
      <c r="D376" s="210" t="s">
        <v>4171</v>
      </c>
      <c r="E376" s="210" t="s">
        <v>2791</v>
      </c>
      <c r="F376" s="210" t="s">
        <v>4619</v>
      </c>
      <c r="G376" s="359"/>
      <c r="H376" s="83"/>
      <c r="I376" s="92"/>
      <c r="J376" s="48"/>
      <c r="K376" s="108"/>
      <c r="L376" s="82">
        <v>38362</v>
      </c>
      <c r="M376" s="98"/>
      <c r="N376" t="str">
        <f t="shared" si="10"/>
        <v/>
      </c>
    </row>
    <row r="377" spans="1:14" hidden="1" outlineLevel="2">
      <c r="A377" s="285"/>
      <c r="B377" s="332">
        <f t="shared" si="11"/>
        <v>20</v>
      </c>
      <c r="C377" s="24" t="s">
        <v>4395</v>
      </c>
      <c r="D377" s="210" t="s">
        <v>4172</v>
      </c>
      <c r="E377" s="210" t="s">
        <v>2791</v>
      </c>
      <c r="F377" s="210" t="s">
        <v>4619</v>
      </c>
      <c r="G377" s="359"/>
      <c r="H377" s="83"/>
      <c r="I377" s="92"/>
      <c r="J377" s="48"/>
      <c r="K377" s="108"/>
      <c r="L377" s="82">
        <v>38362</v>
      </c>
      <c r="M377" s="98"/>
      <c r="N377" t="str">
        <f t="shared" si="10"/>
        <v/>
      </c>
    </row>
    <row r="378" spans="1:14" hidden="1" outlineLevel="2">
      <c r="A378" s="285"/>
      <c r="B378" s="332">
        <f t="shared" si="11"/>
        <v>20</v>
      </c>
      <c r="C378" s="24" t="s">
        <v>4396</v>
      </c>
      <c r="D378" s="210" t="s">
        <v>4173</v>
      </c>
      <c r="E378" s="210" t="s">
        <v>2791</v>
      </c>
      <c r="F378" s="210" t="s">
        <v>4619</v>
      </c>
      <c r="G378" s="359"/>
      <c r="H378" s="83"/>
      <c r="I378" s="92"/>
      <c r="J378" s="48"/>
      <c r="K378" s="108"/>
      <c r="L378" s="82">
        <v>38362</v>
      </c>
      <c r="M378" s="98"/>
      <c r="N378" t="str">
        <f t="shared" si="10"/>
        <v/>
      </c>
    </row>
    <row r="379" spans="1:14" hidden="1" outlineLevel="2">
      <c r="A379" s="285"/>
      <c r="B379" s="332">
        <f t="shared" si="11"/>
        <v>20</v>
      </c>
      <c r="C379" s="24" t="s">
        <v>2494</v>
      </c>
      <c r="D379" s="210" t="s">
        <v>4174</v>
      </c>
      <c r="E379" s="210" t="s">
        <v>2791</v>
      </c>
      <c r="F379" s="210" t="s">
        <v>4619</v>
      </c>
      <c r="G379" s="359"/>
      <c r="H379" s="83"/>
      <c r="I379" s="92"/>
      <c r="J379" s="48"/>
      <c r="K379" s="108"/>
      <c r="L379" s="82">
        <v>38362</v>
      </c>
      <c r="M379" s="98"/>
      <c r="N379" t="str">
        <f t="shared" si="10"/>
        <v/>
      </c>
    </row>
    <row r="380" spans="1:14" hidden="1" outlineLevel="2">
      <c r="A380" s="285"/>
      <c r="B380" s="332">
        <f t="shared" si="11"/>
        <v>20</v>
      </c>
      <c r="C380" s="24" t="s">
        <v>2495</v>
      </c>
      <c r="D380" s="210" t="s">
        <v>4175</v>
      </c>
      <c r="E380" s="210" t="s">
        <v>2791</v>
      </c>
      <c r="F380" s="210" t="s">
        <v>4619</v>
      </c>
      <c r="G380" s="359"/>
      <c r="H380" s="83"/>
      <c r="I380" s="92"/>
      <c r="J380" s="48"/>
      <c r="K380" s="108"/>
      <c r="L380" s="82">
        <v>38362</v>
      </c>
      <c r="M380" s="98"/>
      <c r="N380" t="str">
        <f t="shared" si="10"/>
        <v/>
      </c>
    </row>
    <row r="381" spans="1:14" s="232" customFormat="1" ht="39.6" hidden="1" outlineLevel="2">
      <c r="A381" s="285"/>
      <c r="B381" s="332">
        <f t="shared" si="11"/>
        <v>20</v>
      </c>
      <c r="C381" s="168" t="s">
        <v>2496</v>
      </c>
      <c r="D381" s="210" t="s">
        <v>4176</v>
      </c>
      <c r="E381" s="210" t="s">
        <v>2791</v>
      </c>
      <c r="F381" s="210" t="s">
        <v>4675</v>
      </c>
      <c r="G381" s="246" t="s">
        <v>6516</v>
      </c>
      <c r="H381" s="83"/>
      <c r="I381" s="92"/>
      <c r="J381" s="48"/>
      <c r="K381" s="155"/>
      <c r="L381" s="82">
        <v>38362</v>
      </c>
      <c r="M381" s="98">
        <v>41671</v>
      </c>
      <c r="N381" t="str">
        <f t="shared" si="10"/>
        <v>DUPLICATE</v>
      </c>
    </row>
    <row r="382" spans="1:14" hidden="1" outlineLevel="2">
      <c r="A382" s="285"/>
      <c r="B382" s="332">
        <f t="shared" si="11"/>
        <v>20</v>
      </c>
      <c r="C382" s="24" t="s">
        <v>2497</v>
      </c>
      <c r="D382" s="210" t="s">
        <v>4177</v>
      </c>
      <c r="E382" s="210" t="s">
        <v>2791</v>
      </c>
      <c r="F382" s="210" t="s">
        <v>4619</v>
      </c>
      <c r="G382" s="359"/>
      <c r="H382" s="83"/>
      <c r="I382" s="92"/>
      <c r="J382" s="48"/>
      <c r="K382" s="108"/>
      <c r="L382" s="82">
        <v>38362</v>
      </c>
      <c r="M382" s="98"/>
      <c r="N382" t="str">
        <f t="shared" si="10"/>
        <v/>
      </c>
    </row>
    <row r="383" spans="1:14" hidden="1" outlineLevel="2">
      <c r="A383" s="285"/>
      <c r="B383" s="332">
        <f t="shared" si="11"/>
        <v>20</v>
      </c>
      <c r="C383" s="24" t="s">
        <v>2498</v>
      </c>
      <c r="D383" s="210" t="s">
        <v>4178</v>
      </c>
      <c r="E383" s="210" t="s">
        <v>2791</v>
      </c>
      <c r="F383" s="210" t="s">
        <v>4619</v>
      </c>
      <c r="G383" s="359"/>
      <c r="H383" s="83"/>
      <c r="I383" s="92"/>
      <c r="J383" s="48"/>
      <c r="K383" s="108"/>
      <c r="L383" s="82">
        <v>38362</v>
      </c>
      <c r="M383" s="98"/>
      <c r="N383" t="str">
        <f t="shared" si="10"/>
        <v/>
      </c>
    </row>
    <row r="384" spans="1:14" hidden="1" outlineLevel="2">
      <c r="A384" s="285"/>
      <c r="B384" s="332">
        <f t="shared" si="11"/>
        <v>20</v>
      </c>
      <c r="C384" s="25" t="s">
        <v>4965</v>
      </c>
      <c r="D384" s="210" t="s">
        <v>4179</v>
      </c>
      <c r="E384" s="210" t="s">
        <v>2791</v>
      </c>
      <c r="F384" s="210" t="s">
        <v>4619</v>
      </c>
      <c r="G384" s="359"/>
      <c r="H384" s="83"/>
      <c r="I384" s="92"/>
      <c r="J384" s="48"/>
      <c r="K384" s="108"/>
      <c r="L384" s="82">
        <v>38362</v>
      </c>
      <c r="M384" s="180"/>
      <c r="N384" t="str">
        <f t="shared" si="10"/>
        <v/>
      </c>
    </row>
    <row r="385" spans="1:14" hidden="1" outlineLevel="2">
      <c r="A385" s="286"/>
      <c r="B385" s="332">
        <f t="shared" si="11"/>
        <v>20</v>
      </c>
      <c r="C385" s="375" t="s">
        <v>2891</v>
      </c>
      <c r="D385" s="211" t="s">
        <v>2892</v>
      </c>
      <c r="E385" s="99" t="s">
        <v>2791</v>
      </c>
      <c r="F385" s="211" t="s">
        <v>4619</v>
      </c>
      <c r="G385" s="79" t="s">
        <v>2893</v>
      </c>
      <c r="H385" s="244"/>
      <c r="I385" s="92"/>
      <c r="J385" s="211"/>
      <c r="K385"/>
      <c r="L385" s="82">
        <v>40210</v>
      </c>
      <c r="M385" s="203"/>
      <c r="N385" t="str">
        <f t="shared" si="10"/>
        <v/>
      </c>
    </row>
    <row r="386" spans="1:14" hidden="1" outlineLevel="1" collapsed="1">
      <c r="A386" s="307">
        <v>21</v>
      </c>
      <c r="B386" s="332">
        <f t="shared" si="11"/>
        <v>21</v>
      </c>
      <c r="C386" s="38" t="s">
        <v>215</v>
      </c>
      <c r="D386" s="40" t="s">
        <v>216</v>
      </c>
      <c r="E386" s="40" t="s">
        <v>1156</v>
      </c>
      <c r="F386" s="40" t="s">
        <v>4676</v>
      </c>
      <c r="G386" s="40" t="s">
        <v>75</v>
      </c>
      <c r="H386" s="44"/>
      <c r="I386" s="44"/>
      <c r="J386" s="51" t="s">
        <v>5284</v>
      </c>
      <c r="K386" s="43" t="s">
        <v>5314</v>
      </c>
      <c r="L386" s="80">
        <v>38362</v>
      </c>
      <c r="M386" s="80">
        <v>41671</v>
      </c>
      <c r="N386" t="str">
        <f t="shared" ref="N386:N449" si="12">IF(D386="NA","",IF(COUNTIF($D$2:$D$4998,D386)&gt;1,"DUPLICATE",""))</f>
        <v>DUPLICATE</v>
      </c>
    </row>
    <row r="387" spans="1:14" hidden="1" outlineLevel="2">
      <c r="A387" s="307"/>
      <c r="B387" s="332">
        <f t="shared" ref="B387:B450" si="13">IF(A387&gt;0,A387,B386)</f>
        <v>21</v>
      </c>
      <c r="C387" s="306" t="s">
        <v>215</v>
      </c>
      <c r="D387" s="40" t="s">
        <v>216</v>
      </c>
      <c r="E387" s="40" t="s">
        <v>1938</v>
      </c>
      <c r="F387" s="40" t="s">
        <v>4675</v>
      </c>
      <c r="G387" s="245" t="s">
        <v>5342</v>
      </c>
      <c r="H387" s="44"/>
      <c r="I387" s="44"/>
      <c r="J387" s="51" t="s">
        <v>5283</v>
      </c>
      <c r="K387" s="43" t="s">
        <v>5315</v>
      </c>
      <c r="L387" s="80"/>
      <c r="M387" s="80">
        <v>41671</v>
      </c>
      <c r="N387" t="str">
        <f t="shared" si="12"/>
        <v>DUPLICATE</v>
      </c>
    </row>
    <row r="388" spans="1:14" ht="39.6" hidden="1" outlineLevel="1">
      <c r="A388" s="307">
        <v>22</v>
      </c>
      <c r="B388" s="332">
        <f t="shared" si="13"/>
        <v>22</v>
      </c>
      <c r="C388" s="376" t="s">
        <v>6448</v>
      </c>
      <c r="D388" s="63" t="s">
        <v>6449</v>
      </c>
      <c r="E388" s="40" t="s">
        <v>1938</v>
      </c>
      <c r="F388" s="40" t="s">
        <v>1939</v>
      </c>
      <c r="G388" s="40" t="s">
        <v>6376</v>
      </c>
      <c r="H388" s="44"/>
      <c r="I388" s="44"/>
      <c r="J388" s="596"/>
      <c r="K388" s="40"/>
      <c r="L388" s="80">
        <v>42767</v>
      </c>
      <c r="M388" s="80"/>
      <c r="N388" t="str">
        <f t="shared" si="12"/>
        <v/>
      </c>
    </row>
    <row r="389" spans="1:14" ht="52.8" hidden="1" outlineLevel="1">
      <c r="A389" s="307">
        <v>23</v>
      </c>
      <c r="B389" s="332">
        <f t="shared" si="13"/>
        <v>23</v>
      </c>
      <c r="C389" s="376" t="s">
        <v>6464</v>
      </c>
      <c r="D389" s="63" t="s">
        <v>6465</v>
      </c>
      <c r="E389" s="40" t="s">
        <v>1938</v>
      </c>
      <c r="F389" s="40" t="s">
        <v>1939</v>
      </c>
      <c r="G389" s="40" t="s">
        <v>6376</v>
      </c>
      <c r="H389" s="44"/>
      <c r="I389" s="44"/>
      <c r="J389" s="596"/>
      <c r="K389" s="40"/>
      <c r="L389" s="80">
        <v>42767</v>
      </c>
      <c r="M389" s="80"/>
      <c r="N389" t="str">
        <f t="shared" si="12"/>
        <v/>
      </c>
    </row>
    <row r="390" spans="1:14" ht="92.4" hidden="1" outlineLevel="1">
      <c r="A390" s="307">
        <v>24</v>
      </c>
      <c r="B390" s="332">
        <f t="shared" si="13"/>
        <v>24</v>
      </c>
      <c r="C390" s="38" t="s">
        <v>5370</v>
      </c>
      <c r="D390" s="63" t="s">
        <v>4425</v>
      </c>
      <c r="E390" s="63" t="s">
        <v>1938</v>
      </c>
      <c r="F390" s="46" t="s">
        <v>1939</v>
      </c>
      <c r="G390" s="40" t="s">
        <v>6707</v>
      </c>
      <c r="H390" s="45"/>
      <c r="I390" s="44"/>
      <c r="J390" s="52"/>
      <c r="K390" s="40" t="s">
        <v>3728</v>
      </c>
      <c r="L390" s="80">
        <v>39845</v>
      </c>
      <c r="M390" s="80">
        <v>43497</v>
      </c>
      <c r="N390" t="str">
        <f t="shared" si="12"/>
        <v/>
      </c>
    </row>
    <row r="391" spans="1:14" ht="52.8" hidden="1" outlineLevel="1">
      <c r="A391" s="307">
        <v>25</v>
      </c>
      <c r="B391" s="332">
        <f t="shared" si="13"/>
        <v>25</v>
      </c>
      <c r="C391" s="38" t="s">
        <v>6547</v>
      </c>
      <c r="D391" s="63" t="s">
        <v>4995</v>
      </c>
      <c r="E391" s="63" t="s">
        <v>1938</v>
      </c>
      <c r="F391" s="63" t="s">
        <v>1939</v>
      </c>
      <c r="G391" s="126" t="s">
        <v>6048</v>
      </c>
      <c r="H391" s="44"/>
      <c r="I391" s="44"/>
      <c r="J391" s="52" t="s">
        <v>4996</v>
      </c>
      <c r="K391" s="40" t="s">
        <v>3728</v>
      </c>
      <c r="L391" s="80">
        <v>39845</v>
      </c>
      <c r="M391" s="80">
        <v>41730</v>
      </c>
      <c r="N391" t="str">
        <f t="shared" si="12"/>
        <v/>
      </c>
    </row>
    <row r="392" spans="1:14" ht="26.4" hidden="1" outlineLevel="1">
      <c r="A392" s="307">
        <v>26</v>
      </c>
      <c r="B392" s="332">
        <f t="shared" si="13"/>
        <v>26</v>
      </c>
      <c r="C392" s="377" t="s">
        <v>6657</v>
      </c>
      <c r="D392" s="582" t="s">
        <v>6658</v>
      </c>
      <c r="E392" s="595" t="s">
        <v>1938</v>
      </c>
      <c r="F392" s="595" t="s">
        <v>1939</v>
      </c>
      <c r="G392" s="595" t="s">
        <v>6374</v>
      </c>
      <c r="H392" s="588"/>
      <c r="I392" s="588"/>
      <c r="J392" s="582" t="s">
        <v>6659</v>
      </c>
      <c r="K392" s="588"/>
      <c r="L392" s="597">
        <v>43132</v>
      </c>
      <c r="M392" s="588"/>
      <c r="N392" t="str">
        <f t="shared" si="12"/>
        <v/>
      </c>
    </row>
    <row r="393" spans="1:14" ht="26.4" hidden="1" outlineLevel="1">
      <c r="A393" s="307">
        <v>27</v>
      </c>
      <c r="B393" s="332">
        <f t="shared" si="13"/>
        <v>27</v>
      </c>
      <c r="C393" s="378" t="s">
        <v>6648</v>
      </c>
      <c r="D393" s="582" t="s">
        <v>6646</v>
      </c>
      <c r="E393" s="595" t="s">
        <v>1938</v>
      </c>
      <c r="F393" s="595" t="s">
        <v>1939</v>
      </c>
      <c r="G393" s="595" t="s">
        <v>6374</v>
      </c>
      <c r="H393" s="598"/>
      <c r="I393" s="598"/>
      <c r="J393" s="582" t="s">
        <v>6647</v>
      </c>
      <c r="K393" s="598"/>
      <c r="L393" s="597">
        <v>43132</v>
      </c>
      <c r="M393" s="588"/>
      <c r="N393" t="str">
        <f t="shared" si="12"/>
        <v/>
      </c>
    </row>
    <row r="394" spans="1:14" ht="26.4" hidden="1" outlineLevel="1">
      <c r="A394" s="365">
        <v>28</v>
      </c>
      <c r="B394" s="332">
        <f t="shared" si="13"/>
        <v>28</v>
      </c>
      <c r="C394" s="320" t="s">
        <v>6511</v>
      </c>
      <c r="D394" s="120" t="s">
        <v>6351</v>
      </c>
      <c r="E394" s="40" t="s">
        <v>1938</v>
      </c>
      <c r="F394" s="40" t="s">
        <v>1939</v>
      </c>
      <c r="G394" s="40" t="s">
        <v>6374</v>
      </c>
      <c r="H394" s="44"/>
      <c r="I394" s="44"/>
      <c r="J394" s="596" t="s">
        <v>6352</v>
      </c>
      <c r="K394" s="40"/>
      <c r="L394" s="80">
        <v>42767</v>
      </c>
      <c r="M394" s="80"/>
      <c r="N394" t="str">
        <f t="shared" si="12"/>
        <v/>
      </c>
    </row>
    <row r="395" spans="1:14" ht="26.4" hidden="1" outlineLevel="1">
      <c r="A395" s="307">
        <v>29</v>
      </c>
      <c r="B395" s="332">
        <f t="shared" si="13"/>
        <v>29</v>
      </c>
      <c r="C395" s="38" t="s">
        <v>5332</v>
      </c>
      <c r="D395" s="63" t="s">
        <v>5331</v>
      </c>
      <c r="E395" s="63" t="s">
        <v>1938</v>
      </c>
      <c r="F395" s="63" t="s">
        <v>4676</v>
      </c>
      <c r="G395" s="77" t="s">
        <v>5333</v>
      </c>
      <c r="H395" s="44"/>
      <c r="I395" s="44"/>
      <c r="J395" s="42" t="s">
        <v>6522</v>
      </c>
      <c r="K395" s="40"/>
      <c r="L395" s="80">
        <v>41671</v>
      </c>
      <c r="M395" s="80"/>
      <c r="N395" t="str">
        <f t="shared" si="12"/>
        <v/>
      </c>
    </row>
    <row r="396" spans="1:14" ht="39.6" hidden="1" outlineLevel="1">
      <c r="A396" s="307">
        <v>30</v>
      </c>
      <c r="B396" s="332">
        <f t="shared" si="13"/>
        <v>30</v>
      </c>
      <c r="C396" s="376" t="s">
        <v>6430</v>
      </c>
      <c r="D396" s="63" t="s">
        <v>6431</v>
      </c>
      <c r="E396" s="40" t="s">
        <v>1938</v>
      </c>
      <c r="F396" s="40" t="s">
        <v>1939</v>
      </c>
      <c r="G396" s="40" t="s">
        <v>6376</v>
      </c>
      <c r="H396" s="44"/>
      <c r="I396" s="44"/>
      <c r="J396" s="596"/>
      <c r="K396" s="40"/>
      <c r="L396" s="80">
        <v>42767</v>
      </c>
      <c r="M396" s="80"/>
      <c r="N396" t="str">
        <f t="shared" si="12"/>
        <v/>
      </c>
    </row>
    <row r="397" spans="1:14" ht="39.6" hidden="1" outlineLevel="1">
      <c r="A397" s="307">
        <v>31</v>
      </c>
      <c r="B397" s="332">
        <f t="shared" si="13"/>
        <v>31</v>
      </c>
      <c r="C397" s="376" t="s">
        <v>6386</v>
      </c>
      <c r="D397" s="63" t="s">
        <v>6387</v>
      </c>
      <c r="E397" s="40" t="s">
        <v>1938</v>
      </c>
      <c r="F397" s="40" t="s">
        <v>1939</v>
      </c>
      <c r="G397" s="40" t="s">
        <v>6376</v>
      </c>
      <c r="H397" s="44"/>
      <c r="I397" s="44"/>
      <c r="J397" s="596"/>
      <c r="K397" s="40"/>
      <c r="L397" s="80">
        <v>42767</v>
      </c>
      <c r="M397" s="80"/>
      <c r="N397" t="str">
        <f t="shared" si="12"/>
        <v/>
      </c>
    </row>
    <row r="398" spans="1:14" ht="39.6" hidden="1" outlineLevel="1">
      <c r="A398" s="307">
        <v>32</v>
      </c>
      <c r="B398" s="332">
        <f t="shared" si="13"/>
        <v>32</v>
      </c>
      <c r="C398" s="376" t="s">
        <v>6384</v>
      </c>
      <c r="D398" s="63" t="s">
        <v>6385</v>
      </c>
      <c r="E398" s="40" t="s">
        <v>1938</v>
      </c>
      <c r="F398" s="40" t="s">
        <v>1939</v>
      </c>
      <c r="G398" s="40" t="s">
        <v>6376</v>
      </c>
      <c r="H398" s="44"/>
      <c r="I398" s="44"/>
      <c r="J398" s="596"/>
      <c r="K398" s="40"/>
      <c r="L398" s="80">
        <v>42767</v>
      </c>
      <c r="M398" s="80"/>
      <c r="N398" t="str">
        <f t="shared" si="12"/>
        <v/>
      </c>
    </row>
    <row r="399" spans="1:14" ht="39.6" hidden="1" outlineLevel="1">
      <c r="A399" s="307">
        <v>33</v>
      </c>
      <c r="B399" s="332">
        <f t="shared" si="13"/>
        <v>33</v>
      </c>
      <c r="C399" s="379" t="s">
        <v>6388</v>
      </c>
      <c r="D399" s="63" t="s">
        <v>6389</v>
      </c>
      <c r="E399" s="40" t="s">
        <v>1938</v>
      </c>
      <c r="F399" s="40" t="s">
        <v>1939</v>
      </c>
      <c r="G399" s="40" t="s">
        <v>6376</v>
      </c>
      <c r="H399" s="44"/>
      <c r="I399" s="44"/>
      <c r="J399" s="596"/>
      <c r="K399" s="40"/>
      <c r="L399" s="80">
        <v>42767</v>
      </c>
      <c r="M399" s="80"/>
      <c r="N399" t="str">
        <f t="shared" si="12"/>
        <v/>
      </c>
    </row>
    <row r="400" spans="1:14" ht="39.6" hidden="1" outlineLevel="1">
      <c r="A400" s="307">
        <v>34</v>
      </c>
      <c r="B400" s="332">
        <f t="shared" si="13"/>
        <v>34</v>
      </c>
      <c r="C400" s="376" t="s">
        <v>6390</v>
      </c>
      <c r="D400" s="63" t="s">
        <v>6391</v>
      </c>
      <c r="E400" s="40" t="s">
        <v>1938</v>
      </c>
      <c r="F400" s="40" t="s">
        <v>1939</v>
      </c>
      <c r="G400" s="40" t="s">
        <v>6376</v>
      </c>
      <c r="H400" s="44"/>
      <c r="I400" s="44"/>
      <c r="J400" s="596"/>
      <c r="K400" s="40"/>
      <c r="L400" s="80">
        <v>42767</v>
      </c>
      <c r="M400" s="80"/>
      <c r="N400" t="str">
        <f t="shared" si="12"/>
        <v/>
      </c>
    </row>
    <row r="401" spans="1:16" ht="39.6" hidden="1" outlineLevel="1">
      <c r="A401" s="307">
        <v>35</v>
      </c>
      <c r="B401" s="332">
        <f t="shared" si="13"/>
        <v>35</v>
      </c>
      <c r="C401" s="376" t="s">
        <v>6392</v>
      </c>
      <c r="D401" s="63" t="s">
        <v>6393</v>
      </c>
      <c r="E401" s="40" t="s">
        <v>1938</v>
      </c>
      <c r="F401" s="40" t="s">
        <v>1939</v>
      </c>
      <c r="G401" s="40" t="s">
        <v>6376</v>
      </c>
      <c r="H401" s="44"/>
      <c r="I401" s="44"/>
      <c r="J401" s="596"/>
      <c r="K401" s="40"/>
      <c r="L401" s="80">
        <v>42767</v>
      </c>
      <c r="M401" s="80"/>
      <c r="N401" t="str">
        <f t="shared" si="12"/>
        <v/>
      </c>
    </row>
    <row r="402" spans="1:16" ht="39.6" hidden="1" outlineLevel="1">
      <c r="A402" s="307">
        <v>36</v>
      </c>
      <c r="B402" s="332">
        <f t="shared" si="13"/>
        <v>36</v>
      </c>
      <c r="C402" s="376" t="s">
        <v>6466</v>
      </c>
      <c r="D402" s="63" t="s">
        <v>6467</v>
      </c>
      <c r="E402" s="40" t="s">
        <v>1938</v>
      </c>
      <c r="F402" s="40" t="s">
        <v>1939</v>
      </c>
      <c r="G402" s="40" t="s">
        <v>6376</v>
      </c>
      <c r="H402" s="44"/>
      <c r="I402" s="44"/>
      <c r="J402" s="596"/>
      <c r="K402" s="40"/>
      <c r="L402" s="80">
        <v>42767</v>
      </c>
      <c r="M402" s="80"/>
      <c r="N402" t="str">
        <f t="shared" si="12"/>
        <v/>
      </c>
    </row>
    <row r="403" spans="1:16" ht="52.8" hidden="1" outlineLevel="1" collapsed="1">
      <c r="A403" s="307">
        <v>37</v>
      </c>
      <c r="B403" s="332">
        <f t="shared" si="13"/>
        <v>37</v>
      </c>
      <c r="C403" s="380" t="s">
        <v>3929</v>
      </c>
      <c r="D403" s="350"/>
      <c r="E403" s="245" t="s">
        <v>1156</v>
      </c>
      <c r="F403" s="247" t="s">
        <v>4676</v>
      </c>
      <c r="G403" s="39" t="s">
        <v>6502</v>
      </c>
      <c r="H403" s="44"/>
      <c r="I403" s="243"/>
      <c r="J403" s="247" t="s">
        <v>1735</v>
      </c>
      <c r="K403" s="109" t="s">
        <v>462</v>
      </c>
      <c r="L403" s="242">
        <v>38362</v>
      </c>
      <c r="M403" s="82">
        <v>41671</v>
      </c>
      <c r="N403" t="str">
        <f t="shared" si="12"/>
        <v/>
      </c>
      <c r="O403" s="284"/>
      <c r="P403" s="284"/>
    </row>
    <row r="404" spans="1:16" ht="39.6" hidden="1" outlineLevel="2">
      <c r="A404" s="285"/>
      <c r="B404" s="332">
        <f t="shared" si="13"/>
        <v>37</v>
      </c>
      <c r="C404" s="321" t="s">
        <v>724</v>
      </c>
      <c r="D404" s="110" t="s">
        <v>2800</v>
      </c>
      <c r="E404" s="245" t="s">
        <v>1156</v>
      </c>
      <c r="F404" s="110" t="s">
        <v>4676</v>
      </c>
      <c r="G404" s="245" t="s">
        <v>1757</v>
      </c>
      <c r="H404" s="243"/>
      <c r="I404" s="111"/>
      <c r="J404" s="110" t="s">
        <v>1760</v>
      </c>
      <c r="K404" s="62" t="s">
        <v>3188</v>
      </c>
      <c r="L404" s="242">
        <v>38362</v>
      </c>
      <c r="M404" s="96">
        <v>39426</v>
      </c>
      <c r="N404" t="str">
        <f t="shared" si="12"/>
        <v/>
      </c>
      <c r="O404" s="284"/>
      <c r="P404" s="284"/>
    </row>
    <row r="405" spans="1:16" hidden="1" outlineLevel="2">
      <c r="A405" s="285"/>
      <c r="B405" s="332">
        <f t="shared" si="13"/>
        <v>37</v>
      </c>
      <c r="C405" s="26" t="s">
        <v>716</v>
      </c>
      <c r="D405" s="138" t="s">
        <v>715</v>
      </c>
      <c r="E405" s="246" t="s">
        <v>1156</v>
      </c>
      <c r="F405" s="42" t="s">
        <v>4676</v>
      </c>
      <c r="G405" s="246"/>
      <c r="H405" s="83"/>
      <c r="I405" s="92"/>
      <c r="J405" s="42"/>
      <c r="K405" s="246"/>
      <c r="L405" s="82">
        <v>38362</v>
      </c>
      <c r="M405" s="103"/>
      <c r="N405" t="str">
        <f t="shared" si="12"/>
        <v/>
      </c>
      <c r="O405" s="284"/>
      <c r="P405" s="284"/>
    </row>
    <row r="406" spans="1:16" hidden="1" outlineLevel="2">
      <c r="A406" s="285"/>
      <c r="B406" s="332">
        <f t="shared" si="13"/>
        <v>37</v>
      </c>
      <c r="C406" s="26" t="s">
        <v>4564</v>
      </c>
      <c r="D406" s="138" t="s">
        <v>718</v>
      </c>
      <c r="E406" s="246" t="s">
        <v>1156</v>
      </c>
      <c r="F406" s="42" t="s">
        <v>4676</v>
      </c>
      <c r="G406" s="246"/>
      <c r="H406" s="83"/>
      <c r="I406" s="92"/>
      <c r="J406" s="42"/>
      <c r="K406" s="246"/>
      <c r="L406" s="82">
        <v>38362</v>
      </c>
      <c r="M406" s="103"/>
      <c r="N406" t="str">
        <f t="shared" si="12"/>
        <v/>
      </c>
      <c r="O406" s="284"/>
      <c r="P406" s="284"/>
    </row>
    <row r="407" spans="1:16" hidden="1" outlineLevel="2">
      <c r="A407" s="285"/>
      <c r="B407" s="332">
        <f t="shared" si="13"/>
        <v>37</v>
      </c>
      <c r="C407" s="26" t="s">
        <v>4562</v>
      </c>
      <c r="D407" s="138" t="s">
        <v>714</v>
      </c>
      <c r="E407" s="246" t="s">
        <v>1156</v>
      </c>
      <c r="F407" s="42" t="s">
        <v>4676</v>
      </c>
      <c r="G407" s="246"/>
      <c r="H407" s="83"/>
      <c r="I407" s="92"/>
      <c r="J407" s="42"/>
      <c r="K407" s="246"/>
      <c r="L407" s="82">
        <v>38362</v>
      </c>
      <c r="M407" s="103"/>
      <c r="N407" t="str">
        <f t="shared" si="12"/>
        <v/>
      </c>
      <c r="O407" s="284"/>
      <c r="P407" s="284"/>
    </row>
    <row r="408" spans="1:16" hidden="1" outlineLevel="2">
      <c r="A408" s="285"/>
      <c r="B408" s="332">
        <f t="shared" si="13"/>
        <v>37</v>
      </c>
      <c r="C408" s="26" t="s">
        <v>723</v>
      </c>
      <c r="D408" s="138" t="s">
        <v>722</v>
      </c>
      <c r="E408" s="246" t="s">
        <v>1156</v>
      </c>
      <c r="F408" s="42" t="s">
        <v>4676</v>
      </c>
      <c r="G408" s="246"/>
      <c r="H408" s="83"/>
      <c r="I408" s="92"/>
      <c r="J408" s="42"/>
      <c r="K408" s="246"/>
      <c r="L408" s="82">
        <v>38362</v>
      </c>
      <c r="M408" s="103"/>
      <c r="N408" t="str">
        <f t="shared" si="12"/>
        <v>DUPLICATE</v>
      </c>
      <c r="O408" s="284"/>
      <c r="P408" s="284"/>
    </row>
    <row r="409" spans="1:16" ht="39.6" hidden="1" outlineLevel="2">
      <c r="A409" s="285"/>
      <c r="B409" s="332">
        <f t="shared" si="13"/>
        <v>37</v>
      </c>
      <c r="C409" s="19" t="s">
        <v>4563</v>
      </c>
      <c r="D409" s="42" t="s">
        <v>717</v>
      </c>
      <c r="E409" s="246" t="s">
        <v>1156</v>
      </c>
      <c r="F409" s="42" t="s">
        <v>4676</v>
      </c>
      <c r="G409" s="246" t="s">
        <v>1757</v>
      </c>
      <c r="H409" s="83"/>
      <c r="I409" s="92"/>
      <c r="J409" s="42" t="s">
        <v>1760</v>
      </c>
      <c r="K409" s="112" t="s">
        <v>3188</v>
      </c>
      <c r="L409" s="82">
        <v>38362</v>
      </c>
      <c r="M409" s="103">
        <v>39426</v>
      </c>
      <c r="N409" t="str">
        <f t="shared" si="12"/>
        <v/>
      </c>
      <c r="O409" s="284"/>
      <c r="P409" s="284"/>
    </row>
    <row r="410" spans="1:16" hidden="1" outlineLevel="2">
      <c r="A410" s="285"/>
      <c r="B410" s="332">
        <f t="shared" si="13"/>
        <v>37</v>
      </c>
      <c r="C410" s="26" t="s">
        <v>3896</v>
      </c>
      <c r="D410" s="138" t="s">
        <v>293</v>
      </c>
      <c r="E410" s="246" t="s">
        <v>1156</v>
      </c>
      <c r="F410" s="42" t="s">
        <v>4676</v>
      </c>
      <c r="G410" s="246"/>
      <c r="H410" s="83"/>
      <c r="I410" s="92"/>
      <c r="J410" s="42"/>
      <c r="K410" s="246"/>
      <c r="L410" s="82">
        <v>38362</v>
      </c>
      <c r="M410" s="103"/>
      <c r="N410" t="str">
        <f t="shared" si="12"/>
        <v/>
      </c>
      <c r="O410" s="284"/>
      <c r="P410" s="284"/>
    </row>
    <row r="411" spans="1:16" hidden="1" outlineLevel="2">
      <c r="A411" s="285"/>
      <c r="B411" s="332">
        <f t="shared" si="13"/>
        <v>37</v>
      </c>
      <c r="C411" s="26" t="s">
        <v>721</v>
      </c>
      <c r="D411" s="138" t="s">
        <v>720</v>
      </c>
      <c r="E411" s="246" t="s">
        <v>1156</v>
      </c>
      <c r="F411" s="42" t="s">
        <v>4676</v>
      </c>
      <c r="G411" s="246"/>
      <c r="H411" s="83"/>
      <c r="I411" s="92"/>
      <c r="J411" s="42"/>
      <c r="K411" s="246"/>
      <c r="L411" s="82">
        <v>38362</v>
      </c>
      <c r="M411" s="103"/>
      <c r="N411" t="str">
        <f t="shared" si="12"/>
        <v/>
      </c>
      <c r="O411" s="284"/>
      <c r="P411" s="284"/>
    </row>
    <row r="412" spans="1:16" hidden="1" outlineLevel="2">
      <c r="A412" s="285"/>
      <c r="B412" s="332">
        <f t="shared" si="13"/>
        <v>37</v>
      </c>
      <c r="C412" s="26" t="s">
        <v>1174</v>
      </c>
      <c r="D412" s="138" t="s">
        <v>719</v>
      </c>
      <c r="E412" s="246" t="s">
        <v>1156</v>
      </c>
      <c r="F412" s="42" t="s">
        <v>4676</v>
      </c>
      <c r="G412" s="246"/>
      <c r="H412" s="83"/>
      <c r="I412" s="92"/>
      <c r="J412" s="42"/>
      <c r="K412" s="246"/>
      <c r="L412" s="82">
        <v>38362</v>
      </c>
      <c r="M412" s="103"/>
      <c r="N412" t="str">
        <f t="shared" si="12"/>
        <v/>
      </c>
      <c r="O412" s="284"/>
      <c r="P412" s="284"/>
    </row>
    <row r="413" spans="1:16" hidden="1" outlineLevel="2">
      <c r="A413" s="285"/>
      <c r="B413" s="332">
        <f t="shared" si="13"/>
        <v>37</v>
      </c>
      <c r="C413" s="26" t="s">
        <v>3144</v>
      </c>
      <c r="D413" s="138" t="s">
        <v>285</v>
      </c>
      <c r="E413" s="246" t="s">
        <v>1156</v>
      </c>
      <c r="F413" s="42" t="s">
        <v>4676</v>
      </c>
      <c r="G413" s="246"/>
      <c r="H413" s="83"/>
      <c r="I413" s="92"/>
      <c r="J413" s="42"/>
      <c r="K413" s="246"/>
      <c r="L413" s="82">
        <v>38362</v>
      </c>
      <c r="M413" s="103"/>
      <c r="N413" t="str">
        <f t="shared" si="12"/>
        <v/>
      </c>
      <c r="O413" s="284"/>
      <c r="P413" s="284"/>
    </row>
    <row r="414" spans="1:16" hidden="1" outlineLevel="2">
      <c r="A414" s="285"/>
      <c r="B414" s="332">
        <f t="shared" si="13"/>
        <v>37</v>
      </c>
      <c r="C414" s="26" t="s">
        <v>711</v>
      </c>
      <c r="D414" s="138" t="s">
        <v>3923</v>
      </c>
      <c r="E414" s="246" t="s">
        <v>1156</v>
      </c>
      <c r="F414" s="42" t="s">
        <v>4676</v>
      </c>
      <c r="G414" s="246"/>
      <c r="H414" s="83"/>
      <c r="I414" s="92"/>
      <c r="J414" s="42"/>
      <c r="K414" s="246"/>
      <c r="L414" s="82">
        <v>38362</v>
      </c>
      <c r="M414" s="103"/>
      <c r="N414" t="str">
        <f t="shared" si="12"/>
        <v/>
      </c>
      <c r="O414" s="284"/>
      <c r="P414" s="284"/>
    </row>
    <row r="415" spans="1:16" hidden="1" outlineLevel="2">
      <c r="A415" s="285"/>
      <c r="B415" s="332">
        <f t="shared" si="13"/>
        <v>37</v>
      </c>
      <c r="C415" s="26" t="s">
        <v>3152</v>
      </c>
      <c r="D415" s="138" t="s">
        <v>3151</v>
      </c>
      <c r="E415" s="246" t="s">
        <v>1156</v>
      </c>
      <c r="F415" s="42" t="s">
        <v>4676</v>
      </c>
      <c r="G415" s="246"/>
      <c r="H415" s="83"/>
      <c r="I415" s="92"/>
      <c r="J415" s="42"/>
      <c r="K415" s="246"/>
      <c r="L415" s="82">
        <v>38362</v>
      </c>
      <c r="M415" s="103"/>
      <c r="N415" t="str">
        <f t="shared" si="12"/>
        <v>DUPLICATE</v>
      </c>
      <c r="O415" s="284"/>
      <c r="P415" s="284"/>
    </row>
    <row r="416" spans="1:16" hidden="1" outlineLevel="2">
      <c r="A416" s="285"/>
      <c r="B416" s="332">
        <f t="shared" si="13"/>
        <v>37</v>
      </c>
      <c r="C416" s="26" t="s">
        <v>4433</v>
      </c>
      <c r="D416" s="138" t="s">
        <v>4432</v>
      </c>
      <c r="E416" s="246" t="s">
        <v>1156</v>
      </c>
      <c r="F416" s="42" t="s">
        <v>4676</v>
      </c>
      <c r="G416" s="246" t="s">
        <v>5357</v>
      </c>
      <c r="H416" s="83"/>
      <c r="I416" s="92"/>
      <c r="J416" s="42"/>
      <c r="K416" s="246"/>
      <c r="L416" s="82">
        <v>38362</v>
      </c>
      <c r="M416" s="103"/>
      <c r="N416" t="str">
        <f t="shared" si="12"/>
        <v>DUPLICATE</v>
      </c>
      <c r="O416" s="284"/>
      <c r="P416" s="284"/>
    </row>
    <row r="417" spans="1:16" hidden="1" outlineLevel="2">
      <c r="A417" s="285"/>
      <c r="B417" s="332">
        <f t="shared" si="13"/>
        <v>37</v>
      </c>
      <c r="C417" s="26" t="s">
        <v>280</v>
      </c>
      <c r="D417" s="138" t="s">
        <v>279</v>
      </c>
      <c r="E417" s="246" t="s">
        <v>1156</v>
      </c>
      <c r="F417" s="42" t="s">
        <v>4676</v>
      </c>
      <c r="G417" s="246"/>
      <c r="H417" s="83"/>
      <c r="I417" s="92"/>
      <c r="J417" s="42"/>
      <c r="K417" s="246"/>
      <c r="L417" s="82">
        <v>38362</v>
      </c>
      <c r="M417" s="103"/>
      <c r="N417" t="str">
        <f t="shared" si="12"/>
        <v>DUPLICATE</v>
      </c>
      <c r="O417" s="284"/>
      <c r="P417" s="284"/>
    </row>
    <row r="418" spans="1:16" hidden="1" outlineLevel="2">
      <c r="A418" s="285"/>
      <c r="B418" s="332">
        <f t="shared" si="13"/>
        <v>37</v>
      </c>
      <c r="C418" s="26" t="s">
        <v>284</v>
      </c>
      <c r="D418" s="138" t="s">
        <v>283</v>
      </c>
      <c r="E418" s="246" t="s">
        <v>1156</v>
      </c>
      <c r="F418" s="42" t="s">
        <v>4676</v>
      </c>
      <c r="G418" s="246"/>
      <c r="H418" s="83"/>
      <c r="I418" s="92"/>
      <c r="J418" s="42"/>
      <c r="K418" s="246"/>
      <c r="L418" s="82">
        <v>38362</v>
      </c>
      <c r="M418" s="103"/>
      <c r="N418" t="str">
        <f t="shared" si="12"/>
        <v>DUPLICATE</v>
      </c>
      <c r="O418" s="284"/>
      <c r="P418" s="284"/>
    </row>
    <row r="419" spans="1:16" hidden="1" outlineLevel="2">
      <c r="A419" s="285"/>
      <c r="B419" s="332">
        <f t="shared" si="13"/>
        <v>37</v>
      </c>
      <c r="C419" s="26" t="s">
        <v>4437</v>
      </c>
      <c r="D419" s="138" t="s">
        <v>4436</v>
      </c>
      <c r="E419" s="246" t="s">
        <v>1156</v>
      </c>
      <c r="F419" s="42" t="s">
        <v>4676</v>
      </c>
      <c r="G419" s="246"/>
      <c r="H419" s="83"/>
      <c r="I419" s="92"/>
      <c r="J419" s="42"/>
      <c r="K419" s="246"/>
      <c r="L419" s="82">
        <v>38362</v>
      </c>
      <c r="M419" s="103"/>
      <c r="N419" t="str">
        <f t="shared" si="12"/>
        <v>DUPLICATE</v>
      </c>
      <c r="O419" s="284"/>
      <c r="P419" s="284"/>
    </row>
    <row r="420" spans="1:16" hidden="1" outlineLevel="2">
      <c r="A420" s="285"/>
      <c r="B420" s="332">
        <f t="shared" si="13"/>
        <v>37</v>
      </c>
      <c r="C420" s="26" t="s">
        <v>3156</v>
      </c>
      <c r="D420" s="138" t="s">
        <v>3155</v>
      </c>
      <c r="E420" s="246" t="s">
        <v>1156</v>
      </c>
      <c r="F420" s="42" t="s">
        <v>4676</v>
      </c>
      <c r="G420" s="246"/>
      <c r="H420" s="83"/>
      <c r="I420" s="92"/>
      <c r="J420" s="42"/>
      <c r="K420" s="246"/>
      <c r="L420" s="82">
        <v>38362</v>
      </c>
      <c r="M420" s="103"/>
      <c r="N420" t="str">
        <f t="shared" si="12"/>
        <v>DUPLICATE</v>
      </c>
      <c r="O420" s="284"/>
      <c r="P420" s="284"/>
    </row>
    <row r="421" spans="1:16" hidden="1" outlineLevel="2">
      <c r="A421" s="285"/>
      <c r="B421" s="332">
        <f t="shared" si="13"/>
        <v>37</v>
      </c>
      <c r="C421" s="26" t="s">
        <v>4443</v>
      </c>
      <c r="D421" s="138" t="s">
        <v>4442</v>
      </c>
      <c r="E421" s="246" t="s">
        <v>1156</v>
      </c>
      <c r="F421" s="42" t="s">
        <v>4676</v>
      </c>
      <c r="G421" s="246"/>
      <c r="H421" s="83"/>
      <c r="I421" s="92"/>
      <c r="J421" s="42"/>
      <c r="K421" s="246"/>
      <c r="L421" s="82">
        <v>38362</v>
      </c>
      <c r="M421" s="103"/>
      <c r="N421" t="str">
        <f t="shared" si="12"/>
        <v>DUPLICATE</v>
      </c>
      <c r="O421" s="284"/>
      <c r="P421" s="284"/>
    </row>
    <row r="422" spans="1:16" hidden="1" outlineLevel="2">
      <c r="A422" s="285"/>
      <c r="B422" s="332">
        <f t="shared" si="13"/>
        <v>37</v>
      </c>
      <c r="C422" s="26" t="s">
        <v>290</v>
      </c>
      <c r="D422" s="138" t="s">
        <v>289</v>
      </c>
      <c r="E422" s="246" t="s">
        <v>1156</v>
      </c>
      <c r="F422" s="42" t="s">
        <v>4676</v>
      </c>
      <c r="G422" s="246"/>
      <c r="H422" s="83"/>
      <c r="I422" s="92"/>
      <c r="J422" s="42"/>
      <c r="K422" s="246"/>
      <c r="L422" s="82">
        <v>38362</v>
      </c>
      <c r="M422" s="103"/>
      <c r="N422" t="str">
        <f t="shared" si="12"/>
        <v>DUPLICATE</v>
      </c>
      <c r="O422" s="284"/>
      <c r="P422" s="284"/>
    </row>
    <row r="423" spans="1:16" hidden="1" outlineLevel="2">
      <c r="A423" s="285"/>
      <c r="B423" s="332">
        <f t="shared" si="13"/>
        <v>37</v>
      </c>
      <c r="C423" s="26" t="s">
        <v>4441</v>
      </c>
      <c r="D423" s="138" t="s">
        <v>4440</v>
      </c>
      <c r="E423" s="246" t="s">
        <v>1156</v>
      </c>
      <c r="F423" s="42" t="s">
        <v>4676</v>
      </c>
      <c r="G423" s="246"/>
      <c r="H423" s="83"/>
      <c r="I423" s="92"/>
      <c r="J423" s="42"/>
      <c r="K423" s="246"/>
      <c r="L423" s="82">
        <v>38362</v>
      </c>
      <c r="M423" s="103"/>
      <c r="N423" t="str">
        <f t="shared" si="12"/>
        <v>DUPLICATE</v>
      </c>
      <c r="O423" s="284"/>
      <c r="P423" s="284"/>
    </row>
    <row r="424" spans="1:16" hidden="1" outlineLevel="2">
      <c r="A424" s="285"/>
      <c r="B424" s="332">
        <f t="shared" si="13"/>
        <v>37</v>
      </c>
      <c r="C424" s="26" t="s">
        <v>3148</v>
      </c>
      <c r="D424" s="138" t="s">
        <v>3147</v>
      </c>
      <c r="E424" s="246" t="s">
        <v>1156</v>
      </c>
      <c r="F424" s="42" t="s">
        <v>4676</v>
      </c>
      <c r="G424" s="246"/>
      <c r="H424" s="83"/>
      <c r="I424" s="92"/>
      <c r="J424" s="42"/>
      <c r="K424" s="246"/>
      <c r="L424" s="82">
        <v>38362</v>
      </c>
      <c r="M424" s="103"/>
      <c r="N424" t="str">
        <f t="shared" si="12"/>
        <v>DUPLICATE</v>
      </c>
      <c r="O424" s="284"/>
      <c r="P424" s="284"/>
    </row>
    <row r="425" spans="1:16" hidden="1" outlineLevel="2">
      <c r="A425" s="285"/>
      <c r="B425" s="332">
        <f t="shared" si="13"/>
        <v>37</v>
      </c>
      <c r="C425" s="26" t="s">
        <v>3146</v>
      </c>
      <c r="D425" s="138" t="s">
        <v>3145</v>
      </c>
      <c r="E425" s="246" t="s">
        <v>1156</v>
      </c>
      <c r="F425" s="42" t="s">
        <v>4676</v>
      </c>
      <c r="G425" s="246"/>
      <c r="H425" s="83"/>
      <c r="I425" s="92"/>
      <c r="J425" s="42"/>
      <c r="K425" s="246"/>
      <c r="L425" s="82">
        <v>38362</v>
      </c>
      <c r="M425" s="103"/>
      <c r="N425" t="str">
        <f t="shared" si="12"/>
        <v>DUPLICATE</v>
      </c>
      <c r="O425" s="284"/>
      <c r="P425" s="284"/>
    </row>
    <row r="426" spans="1:16" hidden="1" outlineLevel="2">
      <c r="A426" s="285"/>
      <c r="B426" s="332">
        <f t="shared" si="13"/>
        <v>37</v>
      </c>
      <c r="C426" s="26" t="s">
        <v>3397</v>
      </c>
      <c r="D426" s="138" t="s">
        <v>4431</v>
      </c>
      <c r="E426" s="246" t="s">
        <v>1156</v>
      </c>
      <c r="F426" s="42" t="s">
        <v>4676</v>
      </c>
      <c r="G426" s="246"/>
      <c r="H426" s="83"/>
      <c r="I426" s="92"/>
      <c r="J426" s="42"/>
      <c r="K426" s="246"/>
      <c r="L426" s="82">
        <v>38362</v>
      </c>
      <c r="M426" s="103"/>
      <c r="N426" t="str">
        <f t="shared" si="12"/>
        <v>DUPLICATE</v>
      </c>
      <c r="O426" s="284"/>
      <c r="P426" s="284"/>
    </row>
    <row r="427" spans="1:16" hidden="1" outlineLevel="2">
      <c r="A427" s="285"/>
      <c r="B427" s="332">
        <f t="shared" si="13"/>
        <v>37</v>
      </c>
      <c r="C427" s="26" t="s">
        <v>3154</v>
      </c>
      <c r="D427" s="138" t="s">
        <v>3153</v>
      </c>
      <c r="E427" s="246" t="s">
        <v>1156</v>
      </c>
      <c r="F427" s="42" t="s">
        <v>4676</v>
      </c>
      <c r="G427" s="246"/>
      <c r="H427" s="83"/>
      <c r="I427" s="92"/>
      <c r="J427" s="42"/>
      <c r="K427" s="246"/>
      <c r="L427" s="82">
        <v>38362</v>
      </c>
      <c r="M427" s="103"/>
      <c r="N427" t="str">
        <f t="shared" si="12"/>
        <v>DUPLICATE</v>
      </c>
      <c r="O427" s="284"/>
      <c r="P427" s="284"/>
    </row>
    <row r="428" spans="1:16" hidden="1" outlineLevel="2">
      <c r="A428" s="285"/>
      <c r="B428" s="332">
        <f t="shared" si="13"/>
        <v>37</v>
      </c>
      <c r="C428" s="26" t="s">
        <v>4428</v>
      </c>
      <c r="D428" s="138" t="s">
        <v>4427</v>
      </c>
      <c r="E428" s="246" t="s">
        <v>1156</v>
      </c>
      <c r="F428" s="42" t="s">
        <v>4676</v>
      </c>
      <c r="G428" s="246"/>
      <c r="H428" s="83"/>
      <c r="I428" s="92"/>
      <c r="J428" s="42"/>
      <c r="K428" s="246"/>
      <c r="L428" s="82">
        <v>38362</v>
      </c>
      <c r="M428" s="103"/>
      <c r="N428" t="str">
        <f t="shared" si="12"/>
        <v>DUPLICATE</v>
      </c>
      <c r="O428" s="284"/>
      <c r="P428" s="284"/>
    </row>
    <row r="429" spans="1:16" hidden="1" outlineLevel="2">
      <c r="A429" s="285"/>
      <c r="B429" s="332">
        <f t="shared" si="13"/>
        <v>37</v>
      </c>
      <c r="C429" s="26" t="s">
        <v>3158</v>
      </c>
      <c r="D429" s="138" t="s">
        <v>3157</v>
      </c>
      <c r="E429" s="246" t="s">
        <v>1156</v>
      </c>
      <c r="F429" s="42" t="s">
        <v>4676</v>
      </c>
      <c r="G429" s="246"/>
      <c r="H429" s="83"/>
      <c r="I429" s="92"/>
      <c r="J429" s="42"/>
      <c r="K429" s="246"/>
      <c r="L429" s="82">
        <v>38362</v>
      </c>
      <c r="M429" s="103"/>
      <c r="N429" t="str">
        <f t="shared" si="12"/>
        <v>DUPLICATE</v>
      </c>
      <c r="O429" s="284"/>
      <c r="P429" s="284"/>
    </row>
    <row r="430" spans="1:16" hidden="1" outlineLevel="2">
      <c r="A430" s="285"/>
      <c r="B430" s="332">
        <f t="shared" si="13"/>
        <v>37</v>
      </c>
      <c r="C430" s="26" t="s">
        <v>282</v>
      </c>
      <c r="D430" s="138" t="s">
        <v>281</v>
      </c>
      <c r="E430" s="246" t="s">
        <v>1156</v>
      </c>
      <c r="F430" s="42" t="s">
        <v>4676</v>
      </c>
      <c r="G430" s="246"/>
      <c r="H430" s="83"/>
      <c r="I430" s="92"/>
      <c r="J430" s="42"/>
      <c r="K430" s="246"/>
      <c r="L430" s="82">
        <v>38362</v>
      </c>
      <c r="M430" s="103"/>
      <c r="N430" t="str">
        <f t="shared" si="12"/>
        <v>DUPLICATE</v>
      </c>
      <c r="O430" s="284"/>
      <c r="P430" s="284"/>
    </row>
    <row r="431" spans="1:16" hidden="1" outlineLevel="2">
      <c r="A431" s="285"/>
      <c r="B431" s="332">
        <f t="shared" si="13"/>
        <v>37</v>
      </c>
      <c r="C431" s="26" t="s">
        <v>3421</v>
      </c>
      <c r="D431" s="138" t="s">
        <v>3420</v>
      </c>
      <c r="E431" s="246" t="s">
        <v>1156</v>
      </c>
      <c r="F431" s="42" t="s">
        <v>4676</v>
      </c>
      <c r="G431" s="246" t="s">
        <v>5357</v>
      </c>
      <c r="H431" s="83"/>
      <c r="I431" s="92"/>
      <c r="J431" s="42"/>
      <c r="K431" s="246"/>
      <c r="L431" s="82">
        <v>38362</v>
      </c>
      <c r="M431" s="103"/>
      <c r="N431" t="str">
        <f t="shared" si="12"/>
        <v>DUPLICATE</v>
      </c>
      <c r="O431" s="284"/>
      <c r="P431" s="284"/>
    </row>
    <row r="432" spans="1:16" hidden="1" outlineLevel="2">
      <c r="A432" s="285"/>
      <c r="B432" s="332">
        <f t="shared" si="13"/>
        <v>37</v>
      </c>
      <c r="C432" s="26" t="s">
        <v>3150</v>
      </c>
      <c r="D432" s="138" t="s">
        <v>3149</v>
      </c>
      <c r="E432" s="246" t="s">
        <v>1156</v>
      </c>
      <c r="F432" s="42" t="s">
        <v>4676</v>
      </c>
      <c r="G432" s="246"/>
      <c r="H432" s="83"/>
      <c r="I432" s="92"/>
      <c r="J432" s="42"/>
      <c r="K432" s="246"/>
      <c r="L432" s="82">
        <v>38362</v>
      </c>
      <c r="M432" s="103"/>
      <c r="N432" t="str">
        <f t="shared" si="12"/>
        <v>DUPLICATE</v>
      </c>
      <c r="O432" s="284"/>
      <c r="P432" s="284"/>
    </row>
    <row r="433" spans="1:26" hidden="1" outlineLevel="2">
      <c r="A433" s="285"/>
      <c r="B433" s="332">
        <f t="shared" si="13"/>
        <v>37</v>
      </c>
      <c r="C433" s="26" t="s">
        <v>292</v>
      </c>
      <c r="D433" s="138" t="s">
        <v>291</v>
      </c>
      <c r="E433" s="246" t="s">
        <v>1156</v>
      </c>
      <c r="F433" s="42" t="s">
        <v>4676</v>
      </c>
      <c r="G433" s="246"/>
      <c r="H433" s="83"/>
      <c r="I433" s="92"/>
      <c r="J433" s="42"/>
      <c r="K433" s="246"/>
      <c r="L433" s="82">
        <v>38362</v>
      </c>
      <c r="M433" s="103"/>
      <c r="N433" t="str">
        <f t="shared" si="12"/>
        <v>DUPLICATE</v>
      </c>
      <c r="O433" s="284"/>
      <c r="P433" s="284"/>
    </row>
    <row r="434" spans="1:26" hidden="1" outlineLevel="2">
      <c r="A434" s="285"/>
      <c r="B434" s="332">
        <f t="shared" si="13"/>
        <v>37</v>
      </c>
      <c r="C434" s="381" t="s">
        <v>4430</v>
      </c>
      <c r="D434" s="138" t="s">
        <v>4429</v>
      </c>
      <c r="E434" s="246" t="s">
        <v>1156</v>
      </c>
      <c r="F434" s="42" t="s">
        <v>4676</v>
      </c>
      <c r="G434" s="246"/>
      <c r="H434" s="83"/>
      <c r="I434" s="92"/>
      <c r="J434" s="42"/>
      <c r="K434" s="246"/>
      <c r="L434" s="82">
        <v>38362</v>
      </c>
      <c r="M434" s="103"/>
      <c r="N434" t="str">
        <f t="shared" si="12"/>
        <v/>
      </c>
      <c r="O434" s="284"/>
      <c r="P434" s="284"/>
    </row>
    <row r="435" spans="1:26" ht="26.4" hidden="1" outlineLevel="2">
      <c r="A435" s="285"/>
      <c r="B435" s="332">
        <f t="shared" si="13"/>
        <v>37</v>
      </c>
      <c r="C435" s="26" t="s">
        <v>4439</v>
      </c>
      <c r="D435" s="138" t="s">
        <v>4438</v>
      </c>
      <c r="E435" s="246" t="s">
        <v>1156</v>
      </c>
      <c r="F435" s="42" t="s">
        <v>4676</v>
      </c>
      <c r="G435" s="246"/>
      <c r="H435" s="83"/>
      <c r="I435" s="92"/>
      <c r="J435" s="42"/>
      <c r="K435" s="246"/>
      <c r="L435" s="82">
        <v>38362</v>
      </c>
      <c r="M435" s="103"/>
      <c r="N435" t="str">
        <f t="shared" si="12"/>
        <v>DUPLICATE</v>
      </c>
      <c r="O435" s="284"/>
      <c r="P435" s="284"/>
    </row>
    <row r="436" spans="1:26" hidden="1" outlineLevel="2">
      <c r="A436" s="285"/>
      <c r="B436" s="332">
        <f t="shared" si="13"/>
        <v>37</v>
      </c>
      <c r="C436" s="26" t="s">
        <v>1778</v>
      </c>
      <c r="D436" s="138" t="s">
        <v>3922</v>
      </c>
      <c r="E436" s="246" t="s">
        <v>1156</v>
      </c>
      <c r="F436" s="42" t="s">
        <v>4676</v>
      </c>
      <c r="G436" s="246"/>
      <c r="H436" s="83"/>
      <c r="I436" s="92"/>
      <c r="J436" s="42"/>
      <c r="K436" s="246"/>
      <c r="L436" s="82">
        <v>38362</v>
      </c>
      <c r="M436" s="103"/>
      <c r="N436" t="str">
        <f t="shared" si="12"/>
        <v>DUPLICATE</v>
      </c>
      <c r="O436" s="284"/>
      <c r="P436" s="284"/>
    </row>
    <row r="437" spans="1:26" ht="43.8" hidden="1" customHeight="1" outlineLevel="2">
      <c r="A437" s="285"/>
      <c r="B437" s="332">
        <f t="shared" si="13"/>
        <v>37</v>
      </c>
      <c r="C437" s="26" t="s">
        <v>3899</v>
      </c>
      <c r="D437" s="138" t="s">
        <v>3898</v>
      </c>
      <c r="E437" s="246" t="s">
        <v>1156</v>
      </c>
      <c r="F437" s="42" t="s">
        <v>4676</v>
      </c>
      <c r="G437" s="246"/>
      <c r="H437" s="83"/>
      <c r="I437" s="92"/>
      <c r="J437" s="42"/>
      <c r="K437" s="246"/>
      <c r="L437" s="82">
        <v>38362</v>
      </c>
      <c r="M437" s="103"/>
      <c r="N437" t="str">
        <f t="shared" si="12"/>
        <v>DUPLICATE</v>
      </c>
      <c r="O437" s="284"/>
      <c r="P437" s="284"/>
    </row>
    <row r="438" spans="1:26" hidden="1" outlineLevel="2">
      <c r="A438" s="285"/>
      <c r="B438" s="332">
        <f t="shared" si="13"/>
        <v>37</v>
      </c>
      <c r="C438" s="19" t="s">
        <v>769</v>
      </c>
      <c r="D438" s="246" t="s">
        <v>770</v>
      </c>
      <c r="E438" s="48" t="s">
        <v>1156</v>
      </c>
      <c r="F438" s="210" t="s">
        <v>4676</v>
      </c>
      <c r="G438" s="246"/>
      <c r="H438" s="83"/>
      <c r="I438" s="92"/>
      <c r="J438" s="42"/>
      <c r="K438" s="246"/>
      <c r="L438" s="82">
        <v>41671</v>
      </c>
      <c r="M438" s="103"/>
      <c r="N438" t="str">
        <f t="shared" si="12"/>
        <v/>
      </c>
      <c r="O438" s="284"/>
      <c r="P438" s="284"/>
    </row>
    <row r="439" spans="1:26" hidden="1" outlineLevel="2">
      <c r="A439" s="285"/>
      <c r="B439" s="332">
        <f t="shared" si="13"/>
        <v>37</v>
      </c>
      <c r="C439" s="19" t="s">
        <v>771</v>
      </c>
      <c r="D439" s="246" t="s">
        <v>772</v>
      </c>
      <c r="E439" s="48" t="s">
        <v>1156</v>
      </c>
      <c r="F439" s="210" t="s">
        <v>4676</v>
      </c>
      <c r="G439" s="246"/>
      <c r="H439" s="83"/>
      <c r="I439" s="92"/>
      <c r="J439" s="42"/>
      <c r="K439" s="246"/>
      <c r="L439" s="82">
        <v>41671</v>
      </c>
      <c r="M439" s="103"/>
      <c r="N439" t="str">
        <f t="shared" si="12"/>
        <v/>
      </c>
      <c r="O439" s="284"/>
      <c r="P439" s="284"/>
    </row>
    <row r="440" spans="1:26" hidden="1" outlineLevel="2">
      <c r="A440" s="285"/>
      <c r="B440" s="332">
        <f t="shared" si="13"/>
        <v>37</v>
      </c>
      <c r="C440" s="19" t="s">
        <v>773</v>
      </c>
      <c r="D440" s="246" t="s">
        <v>774</v>
      </c>
      <c r="E440" s="48" t="s">
        <v>1156</v>
      </c>
      <c r="F440" s="210" t="s">
        <v>4676</v>
      </c>
      <c r="G440" s="246"/>
      <c r="H440" s="83"/>
      <c r="I440" s="92"/>
      <c r="J440" s="42"/>
      <c r="K440" s="246"/>
      <c r="L440" s="82">
        <v>41671</v>
      </c>
      <c r="M440" s="103"/>
      <c r="N440" t="str">
        <f t="shared" si="12"/>
        <v/>
      </c>
      <c r="O440" s="284"/>
      <c r="P440" s="284"/>
    </row>
    <row r="441" spans="1:26" hidden="1" outlineLevel="2">
      <c r="A441" s="285"/>
      <c r="B441" s="332">
        <f t="shared" si="13"/>
        <v>37</v>
      </c>
      <c r="C441" s="26" t="s">
        <v>1597</v>
      </c>
      <c r="D441" s="138"/>
      <c r="E441" s="246" t="s">
        <v>1156</v>
      </c>
      <c r="F441" s="42" t="s">
        <v>4676</v>
      </c>
      <c r="G441" s="246"/>
      <c r="H441" s="83"/>
      <c r="I441" s="92"/>
      <c r="J441" s="42"/>
      <c r="K441" s="246"/>
      <c r="L441" s="82">
        <v>39845</v>
      </c>
      <c r="M441" s="103"/>
      <c r="N441" t="str">
        <f t="shared" si="12"/>
        <v/>
      </c>
      <c r="O441" s="284"/>
      <c r="P441" s="284"/>
    </row>
    <row r="442" spans="1:26" s="23" customFormat="1" hidden="1" outlineLevel="2">
      <c r="A442" s="285"/>
      <c r="B442" s="332">
        <f t="shared" si="13"/>
        <v>37</v>
      </c>
      <c r="C442" s="26" t="s">
        <v>4561</v>
      </c>
      <c r="D442" s="139" t="s">
        <v>3897</v>
      </c>
      <c r="E442" s="246" t="s">
        <v>1156</v>
      </c>
      <c r="F442" s="246" t="s">
        <v>4676</v>
      </c>
      <c r="G442" s="246"/>
      <c r="H442" s="244"/>
      <c r="I442" s="83"/>
      <c r="J442" s="39"/>
      <c r="K442" s="246"/>
      <c r="L442" s="82">
        <v>38362</v>
      </c>
      <c r="M442" s="82"/>
      <c r="N442" t="str">
        <f t="shared" si="12"/>
        <v/>
      </c>
      <c r="O442" s="284"/>
      <c r="P442" s="284"/>
      <c r="Q442"/>
      <c r="R442"/>
      <c r="S442"/>
      <c r="T442"/>
      <c r="U442"/>
      <c r="V442"/>
      <c r="W442"/>
      <c r="X442"/>
      <c r="Y442"/>
      <c r="Z442"/>
    </row>
    <row r="443" spans="1:26" ht="39.6" hidden="1" outlineLevel="1">
      <c r="A443" s="366">
        <v>38</v>
      </c>
      <c r="B443" s="332">
        <f t="shared" si="13"/>
        <v>38</v>
      </c>
      <c r="C443" s="38" t="s">
        <v>6484</v>
      </c>
      <c r="D443" s="40" t="s">
        <v>5671</v>
      </c>
      <c r="E443" s="52" t="s">
        <v>1938</v>
      </c>
      <c r="F443" s="40" t="s">
        <v>1939</v>
      </c>
      <c r="G443" s="40" t="s">
        <v>6376</v>
      </c>
      <c r="H443" s="44"/>
      <c r="I443" s="44"/>
      <c r="J443" s="596"/>
      <c r="K443" s="40"/>
      <c r="L443" s="80">
        <v>42767</v>
      </c>
      <c r="M443" s="80"/>
      <c r="N443" t="str">
        <f t="shared" si="12"/>
        <v>DUPLICATE</v>
      </c>
      <c r="O443" s="284"/>
      <c r="P443" s="284"/>
    </row>
    <row r="444" spans="1:26" ht="39.6" hidden="1" outlineLevel="1">
      <c r="A444" s="307">
        <v>39</v>
      </c>
      <c r="B444" s="332">
        <f t="shared" si="13"/>
        <v>39</v>
      </c>
      <c r="C444" s="376" t="s">
        <v>6428</v>
      </c>
      <c r="D444" s="63" t="s">
        <v>6429</v>
      </c>
      <c r="E444" s="40" t="s">
        <v>1938</v>
      </c>
      <c r="F444" s="40" t="s">
        <v>1939</v>
      </c>
      <c r="G444" s="40" t="s">
        <v>6376</v>
      </c>
      <c r="H444" s="44"/>
      <c r="I444" s="44"/>
      <c r="J444" s="596"/>
      <c r="K444" s="40"/>
      <c r="L444" s="80">
        <v>42767</v>
      </c>
      <c r="M444" s="80"/>
      <c r="N444" t="str">
        <f t="shared" si="12"/>
        <v/>
      </c>
      <c r="O444" s="284"/>
      <c r="P444" s="284"/>
    </row>
    <row r="445" spans="1:26" hidden="1" outlineLevel="1">
      <c r="A445" s="307">
        <v>40</v>
      </c>
      <c r="B445" s="332">
        <f t="shared" si="13"/>
        <v>40</v>
      </c>
      <c r="C445" s="469" t="s">
        <v>7002</v>
      </c>
      <c r="D445" s="63" t="s">
        <v>7003</v>
      </c>
      <c r="E445" s="52" t="s">
        <v>1938</v>
      </c>
      <c r="F445" s="40" t="s">
        <v>1939</v>
      </c>
      <c r="G445" s="40" t="s">
        <v>6992</v>
      </c>
      <c r="H445" s="44"/>
      <c r="I445" s="44"/>
      <c r="J445" s="596" t="s">
        <v>7004</v>
      </c>
      <c r="K445" s="40"/>
      <c r="L445" s="80">
        <v>43497</v>
      </c>
      <c r="M445" s="80"/>
      <c r="N445" t="str">
        <f t="shared" si="12"/>
        <v/>
      </c>
      <c r="O445" s="284"/>
      <c r="P445" s="284"/>
    </row>
    <row r="446" spans="1:26" ht="39.6" hidden="1" outlineLevel="1">
      <c r="A446" s="366">
        <v>41</v>
      </c>
      <c r="B446" s="332">
        <f t="shared" si="13"/>
        <v>41</v>
      </c>
      <c r="C446" s="38" t="s">
        <v>6482</v>
      </c>
      <c r="D446" s="40" t="s">
        <v>5569</v>
      </c>
      <c r="E446" s="52" t="s">
        <v>1938</v>
      </c>
      <c r="F446" s="40" t="s">
        <v>1939</v>
      </c>
      <c r="G446" s="40" t="s">
        <v>6376</v>
      </c>
      <c r="H446" s="44"/>
      <c r="I446" s="44"/>
      <c r="J446" s="596"/>
      <c r="K446" s="40"/>
      <c r="L446" s="80">
        <v>42767</v>
      </c>
      <c r="M446" s="80"/>
      <c r="N446" t="str">
        <f t="shared" si="12"/>
        <v>DUPLICATE</v>
      </c>
      <c r="O446" s="284"/>
      <c r="P446" s="284"/>
    </row>
    <row r="447" spans="1:26" ht="26.4" hidden="1" outlineLevel="1">
      <c r="A447" s="307">
        <v>42</v>
      </c>
      <c r="B447" s="332">
        <f t="shared" si="13"/>
        <v>42</v>
      </c>
      <c r="C447" s="38" t="s">
        <v>1121</v>
      </c>
      <c r="D447" s="63" t="s">
        <v>2602</v>
      </c>
      <c r="E447" s="63" t="s">
        <v>2791</v>
      </c>
      <c r="F447" s="63" t="s">
        <v>4619</v>
      </c>
      <c r="G447" s="40" t="s">
        <v>6497</v>
      </c>
      <c r="H447" s="44"/>
      <c r="I447" s="44"/>
      <c r="J447" s="52" t="s">
        <v>38</v>
      </c>
      <c r="K447" s="65" t="s">
        <v>2601</v>
      </c>
      <c r="L447" s="152">
        <v>39845</v>
      </c>
      <c r="M447" s="152"/>
      <c r="N447" t="str">
        <f t="shared" si="12"/>
        <v/>
      </c>
    </row>
    <row r="448" spans="1:26" ht="39.6" hidden="1" outlineLevel="1">
      <c r="A448" s="307">
        <v>43</v>
      </c>
      <c r="B448" s="332">
        <f t="shared" si="13"/>
        <v>43</v>
      </c>
      <c r="C448" s="376" t="s">
        <v>6402</v>
      </c>
      <c r="D448" s="63" t="s">
        <v>6403</v>
      </c>
      <c r="E448" s="40" t="s">
        <v>1938</v>
      </c>
      <c r="F448" s="40" t="s">
        <v>1939</v>
      </c>
      <c r="G448" s="40" t="s">
        <v>6376</v>
      </c>
      <c r="H448" s="44"/>
      <c r="I448" s="44"/>
      <c r="J448" s="596"/>
      <c r="K448" s="40"/>
      <c r="L448" s="80">
        <v>42767</v>
      </c>
      <c r="M448" s="80"/>
      <c r="N448" t="str">
        <f t="shared" si="12"/>
        <v/>
      </c>
    </row>
    <row r="449" spans="1:14" hidden="1" outlineLevel="1">
      <c r="A449" s="307">
        <v>44</v>
      </c>
      <c r="B449" s="332">
        <f t="shared" si="13"/>
        <v>44</v>
      </c>
      <c r="C449" s="38" t="s">
        <v>5804</v>
      </c>
      <c r="D449" s="63" t="s">
        <v>5805</v>
      </c>
      <c r="E449" s="63" t="s">
        <v>1938</v>
      </c>
      <c r="F449" s="63" t="s">
        <v>4676</v>
      </c>
      <c r="G449" s="115" t="s">
        <v>5357</v>
      </c>
      <c r="H449" s="44"/>
      <c r="I449" s="44"/>
      <c r="J449" s="121" t="s">
        <v>6043</v>
      </c>
      <c r="K449" s="65"/>
      <c r="L449" s="152">
        <v>42036</v>
      </c>
      <c r="M449" s="152"/>
      <c r="N449" t="str">
        <f t="shared" si="12"/>
        <v/>
      </c>
    </row>
    <row r="450" spans="1:14" ht="26.4" hidden="1" outlineLevel="1">
      <c r="A450" s="307">
        <v>45</v>
      </c>
      <c r="B450" s="332">
        <f t="shared" si="13"/>
        <v>45</v>
      </c>
      <c r="C450" s="38" t="s">
        <v>6321</v>
      </c>
      <c r="D450" s="63" t="s">
        <v>6322</v>
      </c>
      <c r="E450" s="40" t="s">
        <v>1938</v>
      </c>
      <c r="F450" s="40" t="s">
        <v>1939</v>
      </c>
      <c r="G450" s="40" t="s">
        <v>6374</v>
      </c>
      <c r="H450" s="44"/>
      <c r="I450" s="44"/>
      <c r="J450" s="40" t="s">
        <v>6323</v>
      </c>
      <c r="K450" s="40"/>
      <c r="L450" s="80">
        <v>42767</v>
      </c>
      <c r="M450" s="80"/>
      <c r="N450" t="str">
        <f t="shared" ref="N450:N513" si="14">IF(D450="NA","",IF(COUNTIF($D$2:$D$4998,D450)&gt;1,"DUPLICATE",""))</f>
        <v/>
      </c>
    </row>
    <row r="451" spans="1:14" hidden="1" outlineLevel="1" collapsed="1">
      <c r="A451" s="307">
        <v>46</v>
      </c>
      <c r="B451" s="332">
        <f t="shared" ref="B451:B514" si="15">IF(A451&gt;0,A451,B450)</f>
        <v>46</v>
      </c>
      <c r="C451" s="38" t="s">
        <v>3930</v>
      </c>
      <c r="D451" s="40"/>
      <c r="E451" s="40" t="s">
        <v>2791</v>
      </c>
      <c r="F451" s="40" t="s">
        <v>4619</v>
      </c>
      <c r="G451" s="40" t="s">
        <v>1080</v>
      </c>
      <c r="H451" s="44"/>
      <c r="I451" s="44"/>
      <c r="J451" s="51" t="s">
        <v>4816</v>
      </c>
      <c r="K451" s="40"/>
      <c r="L451" s="80">
        <v>38362</v>
      </c>
      <c r="M451" s="80">
        <v>42036</v>
      </c>
      <c r="N451" t="str">
        <f t="shared" si="14"/>
        <v/>
      </c>
    </row>
    <row r="452" spans="1:14" hidden="1" outlineLevel="2">
      <c r="A452" s="289"/>
      <c r="B452" s="332">
        <f t="shared" si="15"/>
        <v>46</v>
      </c>
      <c r="C452" s="57" t="s">
        <v>4798</v>
      </c>
      <c r="D452" s="351" t="s">
        <v>4797</v>
      </c>
      <c r="E452" s="113" t="s">
        <v>2791</v>
      </c>
      <c r="F452" s="245" t="s">
        <v>4619</v>
      </c>
      <c r="G452" s="245"/>
      <c r="H452" s="243"/>
      <c r="I452" s="243"/>
      <c r="J452" s="247"/>
      <c r="K452" s="110"/>
      <c r="L452" s="242">
        <v>38362</v>
      </c>
      <c r="M452" s="242"/>
      <c r="N452" t="str">
        <f t="shared" si="14"/>
        <v/>
      </c>
    </row>
    <row r="453" spans="1:14" hidden="1" outlineLevel="2">
      <c r="A453" s="285"/>
      <c r="B453" s="332">
        <f t="shared" si="15"/>
        <v>46</v>
      </c>
      <c r="C453" s="58" t="s">
        <v>2517</v>
      </c>
      <c r="D453" s="172" t="s">
        <v>2516</v>
      </c>
      <c r="E453" s="87" t="s">
        <v>2791</v>
      </c>
      <c r="F453" s="246" t="s">
        <v>4619</v>
      </c>
      <c r="G453" s="246"/>
      <c r="H453" s="83"/>
      <c r="I453" s="83"/>
      <c r="J453" s="39"/>
      <c r="K453" s="42"/>
      <c r="L453" s="82">
        <v>38362</v>
      </c>
      <c r="M453" s="82"/>
      <c r="N453" t="str">
        <f t="shared" si="14"/>
        <v/>
      </c>
    </row>
    <row r="454" spans="1:14" hidden="1" outlineLevel="2">
      <c r="A454" s="285"/>
      <c r="B454" s="332">
        <f t="shared" si="15"/>
        <v>46</v>
      </c>
      <c r="C454" s="58" t="s">
        <v>2158</v>
      </c>
      <c r="D454" s="172" t="s">
        <v>2157</v>
      </c>
      <c r="E454" s="87" t="s">
        <v>2791</v>
      </c>
      <c r="F454" s="246" t="s">
        <v>4619</v>
      </c>
      <c r="G454" s="246"/>
      <c r="H454" s="83"/>
      <c r="I454" s="83"/>
      <c r="J454" s="39"/>
      <c r="K454" s="42"/>
      <c r="L454" s="82">
        <v>38362</v>
      </c>
      <c r="M454" s="82"/>
      <c r="N454" t="str">
        <f t="shared" si="14"/>
        <v/>
      </c>
    </row>
    <row r="455" spans="1:14" hidden="1" outlineLevel="2">
      <c r="A455" s="285"/>
      <c r="B455" s="332">
        <f t="shared" si="15"/>
        <v>46</v>
      </c>
      <c r="C455" s="58" t="s">
        <v>4796</v>
      </c>
      <c r="D455" s="172" t="s">
        <v>4795</v>
      </c>
      <c r="E455" s="87" t="s">
        <v>2791</v>
      </c>
      <c r="F455" s="246" t="s">
        <v>4619</v>
      </c>
      <c r="G455" s="246"/>
      <c r="H455" s="83"/>
      <c r="I455" s="83"/>
      <c r="J455" s="39"/>
      <c r="K455" s="42"/>
      <c r="L455" s="82">
        <v>38362</v>
      </c>
      <c r="M455" s="82"/>
      <c r="N455" t="str">
        <f t="shared" si="14"/>
        <v/>
      </c>
    </row>
    <row r="456" spans="1:14" hidden="1" outlineLevel="2">
      <c r="A456" s="285"/>
      <c r="B456" s="332">
        <f t="shared" si="15"/>
        <v>46</v>
      </c>
      <c r="C456" s="58" t="s">
        <v>4792</v>
      </c>
      <c r="D456" s="172" t="s">
        <v>4791</v>
      </c>
      <c r="E456" s="87" t="s">
        <v>2791</v>
      </c>
      <c r="F456" s="246" t="s">
        <v>4619</v>
      </c>
      <c r="G456" s="246"/>
      <c r="H456" s="83"/>
      <c r="I456" s="83"/>
      <c r="J456" s="39"/>
      <c r="K456" s="42"/>
      <c r="L456" s="82">
        <v>38362</v>
      </c>
      <c r="M456" s="82"/>
      <c r="N456" t="str">
        <f t="shared" si="14"/>
        <v/>
      </c>
    </row>
    <row r="457" spans="1:14" hidden="1" outlineLevel="2">
      <c r="A457" s="285"/>
      <c r="B457" s="332">
        <f t="shared" si="15"/>
        <v>46</v>
      </c>
      <c r="C457" s="58" t="s">
        <v>4794</v>
      </c>
      <c r="D457" s="172" t="s">
        <v>4793</v>
      </c>
      <c r="E457" s="87" t="s">
        <v>2791</v>
      </c>
      <c r="F457" s="246" t="s">
        <v>4619</v>
      </c>
      <c r="G457" s="246"/>
      <c r="H457" s="83"/>
      <c r="I457" s="83"/>
      <c r="J457" s="39"/>
      <c r="K457" s="42"/>
      <c r="L457" s="82">
        <v>38362</v>
      </c>
      <c r="M457" s="82"/>
      <c r="N457" t="str">
        <f t="shared" si="14"/>
        <v/>
      </c>
    </row>
    <row r="458" spans="1:14" hidden="1" outlineLevel="2">
      <c r="A458" s="285"/>
      <c r="B458" s="332">
        <f t="shared" si="15"/>
        <v>46</v>
      </c>
      <c r="C458" s="58" t="s">
        <v>4050</v>
      </c>
      <c r="D458" s="172" t="s">
        <v>4049</v>
      </c>
      <c r="E458" s="87" t="s">
        <v>2791</v>
      </c>
      <c r="F458" s="246" t="s">
        <v>4619</v>
      </c>
      <c r="G458" s="246"/>
      <c r="H458" s="83"/>
      <c r="I458" s="83"/>
      <c r="J458" s="39"/>
      <c r="K458" s="42"/>
      <c r="L458" s="82">
        <v>38362</v>
      </c>
      <c r="M458" s="82"/>
      <c r="N458" t="str">
        <f t="shared" si="14"/>
        <v/>
      </c>
    </row>
    <row r="459" spans="1:14" hidden="1" outlineLevel="2">
      <c r="A459" s="285"/>
      <c r="B459" s="332">
        <f t="shared" si="15"/>
        <v>46</v>
      </c>
      <c r="C459" s="58" t="s">
        <v>4790</v>
      </c>
      <c r="D459" s="172" t="s">
        <v>4789</v>
      </c>
      <c r="E459" s="87" t="s">
        <v>2791</v>
      </c>
      <c r="F459" s="246" t="s">
        <v>4619</v>
      </c>
      <c r="G459" s="246"/>
      <c r="H459" s="83"/>
      <c r="I459" s="83"/>
      <c r="J459" s="39"/>
      <c r="K459" s="42"/>
      <c r="L459" s="82">
        <v>38362</v>
      </c>
      <c r="M459" s="82"/>
      <c r="N459" t="str">
        <f t="shared" si="14"/>
        <v/>
      </c>
    </row>
    <row r="460" spans="1:14" hidden="1" outlineLevel="2">
      <c r="A460" s="285"/>
      <c r="B460" s="332">
        <f t="shared" si="15"/>
        <v>46</v>
      </c>
      <c r="C460" s="58" t="s">
        <v>2160</v>
      </c>
      <c r="D460" s="172" t="s">
        <v>2159</v>
      </c>
      <c r="E460" s="87" t="s">
        <v>2791</v>
      </c>
      <c r="F460" s="246" t="s">
        <v>4619</v>
      </c>
      <c r="G460" s="246"/>
      <c r="H460" s="83"/>
      <c r="I460" s="83"/>
      <c r="J460" s="39"/>
      <c r="K460" s="42"/>
      <c r="L460" s="82">
        <v>38362</v>
      </c>
      <c r="M460" s="82"/>
      <c r="N460" t="str">
        <f t="shared" si="14"/>
        <v/>
      </c>
    </row>
    <row r="461" spans="1:14" hidden="1" outlineLevel="2">
      <c r="A461" s="285"/>
      <c r="B461" s="332">
        <f t="shared" si="15"/>
        <v>46</v>
      </c>
      <c r="C461" s="58" t="s">
        <v>209</v>
      </c>
      <c r="D461" s="172" t="s">
        <v>208</v>
      </c>
      <c r="E461" s="87" t="s">
        <v>2791</v>
      </c>
      <c r="F461" s="246" t="s">
        <v>4619</v>
      </c>
      <c r="G461" s="246"/>
      <c r="H461" s="83"/>
      <c r="I461" s="83"/>
      <c r="J461" s="39"/>
      <c r="K461" s="42"/>
      <c r="L461" s="82">
        <v>38362</v>
      </c>
      <c r="M461" s="82"/>
      <c r="N461" t="str">
        <f t="shared" si="14"/>
        <v/>
      </c>
    </row>
    <row r="462" spans="1:14" hidden="1" outlineLevel="2">
      <c r="A462" s="285"/>
      <c r="B462" s="332">
        <f t="shared" si="15"/>
        <v>46</v>
      </c>
      <c r="C462" s="58" t="s">
        <v>4804</v>
      </c>
      <c r="D462" s="172" t="s">
        <v>4803</v>
      </c>
      <c r="E462" s="87" t="s">
        <v>2791</v>
      </c>
      <c r="F462" s="246" t="s">
        <v>4619</v>
      </c>
      <c r="G462" s="246"/>
      <c r="H462" s="83"/>
      <c r="I462" s="83"/>
      <c r="J462" s="39"/>
      <c r="K462" s="42"/>
      <c r="L462" s="82">
        <v>38362</v>
      </c>
      <c r="M462" s="82"/>
      <c r="N462" t="str">
        <f t="shared" si="14"/>
        <v/>
      </c>
    </row>
    <row r="463" spans="1:14" hidden="1" outlineLevel="2">
      <c r="A463" s="285"/>
      <c r="B463" s="332">
        <f t="shared" si="15"/>
        <v>46</v>
      </c>
      <c r="C463" s="58" t="s">
        <v>4804</v>
      </c>
      <c r="D463" s="172" t="s">
        <v>2156</v>
      </c>
      <c r="E463" s="87" t="s">
        <v>2791</v>
      </c>
      <c r="F463" s="246" t="s">
        <v>4619</v>
      </c>
      <c r="G463" s="246"/>
      <c r="H463" s="83"/>
      <c r="I463" s="83"/>
      <c r="J463" s="39"/>
      <c r="K463" s="42"/>
      <c r="L463" s="82">
        <v>38362</v>
      </c>
      <c r="M463" s="82"/>
      <c r="N463" t="str">
        <f t="shared" si="14"/>
        <v/>
      </c>
    </row>
    <row r="464" spans="1:14" hidden="1" outlineLevel="2">
      <c r="A464" s="285"/>
      <c r="B464" s="332">
        <f t="shared" si="15"/>
        <v>46</v>
      </c>
      <c r="C464" s="58" t="s">
        <v>2162</v>
      </c>
      <c r="D464" s="172" t="s">
        <v>2161</v>
      </c>
      <c r="E464" s="87" t="s">
        <v>2791</v>
      </c>
      <c r="F464" s="246" t="s">
        <v>4619</v>
      </c>
      <c r="G464" s="246"/>
      <c r="H464" s="83"/>
      <c r="I464" s="83"/>
      <c r="J464" s="39"/>
      <c r="K464" s="42"/>
      <c r="L464" s="82">
        <v>38362</v>
      </c>
      <c r="M464" s="82"/>
      <c r="N464" t="str">
        <f t="shared" si="14"/>
        <v/>
      </c>
    </row>
    <row r="465" spans="1:14" hidden="1" outlineLevel="2">
      <c r="A465" s="285"/>
      <c r="B465" s="332">
        <f t="shared" si="15"/>
        <v>46</v>
      </c>
      <c r="C465" s="58" t="s">
        <v>469</v>
      </c>
      <c r="D465" s="172" t="s">
        <v>468</v>
      </c>
      <c r="E465" s="87" t="s">
        <v>2791</v>
      </c>
      <c r="F465" s="246" t="s">
        <v>4619</v>
      </c>
      <c r="G465" s="246"/>
      <c r="H465" s="83"/>
      <c r="I465" s="83"/>
      <c r="J465" s="39"/>
      <c r="K465" s="42"/>
      <c r="L465" s="82">
        <v>38362</v>
      </c>
      <c r="M465" s="82"/>
      <c r="N465" t="str">
        <f t="shared" si="14"/>
        <v/>
      </c>
    </row>
    <row r="466" spans="1:14" hidden="1" outlineLevel="2">
      <c r="A466" s="285"/>
      <c r="B466" s="332">
        <f t="shared" si="15"/>
        <v>46</v>
      </c>
      <c r="C466" s="58" t="s">
        <v>4788</v>
      </c>
      <c r="D466" s="172" t="s">
        <v>4055</v>
      </c>
      <c r="E466" s="87" t="s">
        <v>2791</v>
      </c>
      <c r="F466" s="246" t="s">
        <v>4619</v>
      </c>
      <c r="G466" s="246"/>
      <c r="H466" s="83"/>
      <c r="I466" s="83"/>
      <c r="J466" s="39"/>
      <c r="K466" s="42"/>
      <c r="L466" s="82">
        <v>38362</v>
      </c>
      <c r="M466" s="82"/>
      <c r="N466" t="str">
        <f t="shared" si="14"/>
        <v/>
      </c>
    </row>
    <row r="467" spans="1:14" hidden="1" outlineLevel="2">
      <c r="A467" s="285"/>
      <c r="B467" s="332">
        <f t="shared" si="15"/>
        <v>46</v>
      </c>
      <c r="C467" s="58" t="s">
        <v>4788</v>
      </c>
      <c r="D467" s="172" t="s">
        <v>2163</v>
      </c>
      <c r="E467" s="87" t="s">
        <v>2791</v>
      </c>
      <c r="F467" s="246" t="s">
        <v>4619</v>
      </c>
      <c r="G467" s="246"/>
      <c r="H467" s="83"/>
      <c r="I467" s="83"/>
      <c r="J467" s="39"/>
      <c r="K467" s="42"/>
      <c r="L467" s="82">
        <v>38362</v>
      </c>
      <c r="M467" s="82"/>
      <c r="N467" t="str">
        <f t="shared" si="14"/>
        <v/>
      </c>
    </row>
    <row r="468" spans="1:14" hidden="1" outlineLevel="2">
      <c r="A468" s="285"/>
      <c r="B468" s="332">
        <f t="shared" si="15"/>
        <v>46</v>
      </c>
      <c r="C468" s="58" t="s">
        <v>4806</v>
      </c>
      <c r="D468" s="172" t="s">
        <v>4805</v>
      </c>
      <c r="E468" s="87" t="s">
        <v>2791</v>
      </c>
      <c r="F468" s="246" t="s">
        <v>4619</v>
      </c>
      <c r="G468" s="246"/>
      <c r="H468" s="83"/>
      <c r="I468" s="83"/>
      <c r="J468" s="39"/>
      <c r="K468" s="42"/>
      <c r="L468" s="82">
        <v>38362</v>
      </c>
      <c r="M468" s="82"/>
      <c r="N468" t="str">
        <f t="shared" si="14"/>
        <v/>
      </c>
    </row>
    <row r="469" spans="1:14" hidden="1" outlineLevel="2">
      <c r="A469" s="285"/>
      <c r="B469" s="332">
        <f t="shared" si="15"/>
        <v>46</v>
      </c>
      <c r="C469" s="58" t="s">
        <v>2165</v>
      </c>
      <c r="D469" s="172" t="s">
        <v>2164</v>
      </c>
      <c r="E469" s="87" t="s">
        <v>2791</v>
      </c>
      <c r="F469" s="246" t="s">
        <v>4619</v>
      </c>
      <c r="G469" s="246"/>
      <c r="H469" s="83"/>
      <c r="I469" s="83"/>
      <c r="J469" s="39"/>
      <c r="K469" s="42"/>
      <c r="L469" s="82">
        <v>38362</v>
      </c>
      <c r="M469" s="82"/>
      <c r="N469" t="str">
        <f t="shared" si="14"/>
        <v/>
      </c>
    </row>
    <row r="470" spans="1:14" hidden="1" outlineLevel="2">
      <c r="A470" s="285"/>
      <c r="B470" s="332">
        <f t="shared" si="15"/>
        <v>46</v>
      </c>
      <c r="C470" s="58" t="s">
        <v>4800</v>
      </c>
      <c r="D470" s="172" t="s">
        <v>4799</v>
      </c>
      <c r="E470" s="87" t="s">
        <v>2791</v>
      </c>
      <c r="F470" s="246" t="s">
        <v>4619</v>
      </c>
      <c r="G470" s="246"/>
      <c r="H470" s="83"/>
      <c r="I470" s="83"/>
      <c r="J470" s="39"/>
      <c r="K470" s="42"/>
      <c r="L470" s="82">
        <v>38362</v>
      </c>
      <c r="M470" s="82"/>
      <c r="N470" t="str">
        <f t="shared" si="14"/>
        <v/>
      </c>
    </row>
    <row r="471" spans="1:14" hidden="1" outlineLevel="2">
      <c r="A471" s="285"/>
      <c r="B471" s="332">
        <f t="shared" si="15"/>
        <v>46</v>
      </c>
      <c r="C471" s="58" t="s">
        <v>4802</v>
      </c>
      <c r="D471" s="172" t="s">
        <v>4801</v>
      </c>
      <c r="E471" s="87" t="s">
        <v>2791</v>
      </c>
      <c r="F471" s="246" t="s">
        <v>4619</v>
      </c>
      <c r="G471" s="246"/>
      <c r="H471" s="83"/>
      <c r="I471" s="83"/>
      <c r="J471" s="39"/>
      <c r="K471" s="42"/>
      <c r="L471" s="82">
        <v>38362</v>
      </c>
      <c r="M471" s="82"/>
      <c r="N471" t="str">
        <f t="shared" si="14"/>
        <v/>
      </c>
    </row>
    <row r="472" spans="1:14" hidden="1" outlineLevel="2">
      <c r="A472" s="285"/>
      <c r="B472" s="332">
        <f t="shared" si="15"/>
        <v>46</v>
      </c>
      <c r="C472" s="58" t="s">
        <v>2509</v>
      </c>
      <c r="D472" s="172" t="s">
        <v>2508</v>
      </c>
      <c r="E472" s="87" t="s">
        <v>2791</v>
      </c>
      <c r="F472" s="246" t="s">
        <v>4619</v>
      </c>
      <c r="G472" s="246"/>
      <c r="H472" s="83"/>
      <c r="I472" s="83"/>
      <c r="J472" s="39"/>
      <c r="K472" s="42"/>
      <c r="L472" s="82">
        <v>38362</v>
      </c>
      <c r="M472" s="82"/>
      <c r="N472" t="str">
        <f t="shared" si="14"/>
        <v/>
      </c>
    </row>
    <row r="473" spans="1:14" hidden="1" outlineLevel="2">
      <c r="A473" s="285"/>
      <c r="B473" s="332">
        <f t="shared" si="15"/>
        <v>46</v>
      </c>
      <c r="C473" s="58" t="s">
        <v>473</v>
      </c>
      <c r="D473" s="172" t="s">
        <v>472</v>
      </c>
      <c r="E473" s="87" t="s">
        <v>2791</v>
      </c>
      <c r="F473" s="246" t="s">
        <v>4619</v>
      </c>
      <c r="G473" s="246"/>
      <c r="H473" s="83"/>
      <c r="I473" s="83"/>
      <c r="J473" s="39"/>
      <c r="K473" s="42"/>
      <c r="L473" s="82">
        <v>38362</v>
      </c>
      <c r="M473" s="82"/>
      <c r="N473" t="str">
        <f t="shared" si="14"/>
        <v/>
      </c>
    </row>
    <row r="474" spans="1:14" hidden="1" outlineLevel="2">
      <c r="A474" s="285"/>
      <c r="B474" s="332">
        <f t="shared" si="15"/>
        <v>46</v>
      </c>
      <c r="C474" s="58" t="s">
        <v>471</v>
      </c>
      <c r="D474" s="172" t="s">
        <v>470</v>
      </c>
      <c r="E474" s="87" t="s">
        <v>2791</v>
      </c>
      <c r="F474" s="246" t="s">
        <v>4619</v>
      </c>
      <c r="G474" s="246"/>
      <c r="H474" s="83"/>
      <c r="I474" s="83"/>
      <c r="J474" s="39"/>
      <c r="K474" s="42"/>
      <c r="L474" s="82">
        <v>38362</v>
      </c>
      <c r="M474" s="82"/>
      <c r="N474" t="str">
        <f t="shared" si="14"/>
        <v/>
      </c>
    </row>
    <row r="475" spans="1:14" hidden="1" outlineLevel="2">
      <c r="A475" s="285"/>
      <c r="B475" s="332">
        <f t="shared" si="15"/>
        <v>46</v>
      </c>
      <c r="C475" s="58" t="s">
        <v>4052</v>
      </c>
      <c r="D475" s="172" t="s">
        <v>4051</v>
      </c>
      <c r="E475" s="87" t="s">
        <v>2791</v>
      </c>
      <c r="F475" s="246" t="s">
        <v>4619</v>
      </c>
      <c r="G475" s="246"/>
      <c r="H475" s="83"/>
      <c r="I475" s="83"/>
      <c r="J475" s="39"/>
      <c r="K475" s="42"/>
      <c r="L475" s="82">
        <v>38362</v>
      </c>
      <c r="M475" s="82"/>
      <c r="N475" t="str">
        <f t="shared" si="14"/>
        <v>DUPLICATE</v>
      </c>
    </row>
    <row r="476" spans="1:14" hidden="1" outlineLevel="2">
      <c r="A476" s="285"/>
      <c r="B476" s="332">
        <f t="shared" si="15"/>
        <v>46</v>
      </c>
      <c r="C476" s="58" t="s">
        <v>522</v>
      </c>
      <c r="D476" s="172" t="s">
        <v>521</v>
      </c>
      <c r="E476" s="87" t="s">
        <v>2791</v>
      </c>
      <c r="F476" s="246" t="s">
        <v>4619</v>
      </c>
      <c r="G476" s="246"/>
      <c r="H476" s="83"/>
      <c r="I476" s="83"/>
      <c r="J476" s="39"/>
      <c r="K476" s="42"/>
      <c r="L476" s="82">
        <v>38362</v>
      </c>
      <c r="M476" s="82"/>
      <c r="N476" t="str">
        <f t="shared" si="14"/>
        <v/>
      </c>
    </row>
    <row r="477" spans="1:14" hidden="1" outlineLevel="2">
      <c r="A477" s="285"/>
      <c r="B477" s="332">
        <f t="shared" si="15"/>
        <v>46</v>
      </c>
      <c r="C477" s="58" t="s">
        <v>2167</v>
      </c>
      <c r="D477" s="172" t="s">
        <v>2166</v>
      </c>
      <c r="E477" s="87" t="s">
        <v>2791</v>
      </c>
      <c r="F477" s="246" t="s">
        <v>4619</v>
      </c>
      <c r="G477" s="246"/>
      <c r="H477" s="83"/>
      <c r="I477" s="83"/>
      <c r="J477" s="39"/>
      <c r="K477" s="42"/>
      <c r="L477" s="82">
        <v>38362</v>
      </c>
      <c r="M477" s="82"/>
      <c r="N477" t="str">
        <f t="shared" si="14"/>
        <v/>
      </c>
    </row>
    <row r="478" spans="1:14" hidden="1" outlineLevel="2">
      <c r="A478" s="285"/>
      <c r="B478" s="332">
        <f t="shared" si="15"/>
        <v>46</v>
      </c>
      <c r="C478" s="58" t="s">
        <v>2511</v>
      </c>
      <c r="D478" s="172" t="s">
        <v>2510</v>
      </c>
      <c r="E478" s="87" t="s">
        <v>2791</v>
      </c>
      <c r="F478" s="246" t="s">
        <v>4619</v>
      </c>
      <c r="G478" s="246"/>
      <c r="H478" s="83"/>
      <c r="I478" s="83"/>
      <c r="J478" s="39"/>
      <c r="K478" s="42"/>
      <c r="L478" s="82">
        <v>38362</v>
      </c>
      <c r="M478" s="82"/>
      <c r="N478" t="str">
        <f t="shared" si="14"/>
        <v/>
      </c>
    </row>
    <row r="479" spans="1:14" hidden="1" outlineLevel="2">
      <c r="A479" s="285"/>
      <c r="B479" s="332">
        <f t="shared" si="15"/>
        <v>46</v>
      </c>
      <c r="C479" s="58" t="s">
        <v>4054</v>
      </c>
      <c r="D479" s="172" t="s">
        <v>4053</v>
      </c>
      <c r="E479" s="87" t="s">
        <v>2791</v>
      </c>
      <c r="F479" s="246" t="s">
        <v>4619</v>
      </c>
      <c r="G479" s="246"/>
      <c r="H479" s="83"/>
      <c r="I479" s="83"/>
      <c r="J479" s="39"/>
      <c r="K479" s="42"/>
      <c r="L479" s="82">
        <v>38362</v>
      </c>
      <c r="M479" s="82"/>
      <c r="N479" t="str">
        <f t="shared" si="14"/>
        <v/>
      </c>
    </row>
    <row r="480" spans="1:14" hidden="1" outlineLevel="2">
      <c r="A480" s="285"/>
      <c r="B480" s="332">
        <f t="shared" si="15"/>
        <v>46</v>
      </c>
      <c r="C480" s="58" t="s">
        <v>204</v>
      </c>
      <c r="D480" s="172" t="s">
        <v>2522</v>
      </c>
      <c r="E480" s="87" t="s">
        <v>2791</v>
      </c>
      <c r="F480" s="246" t="s">
        <v>4619</v>
      </c>
      <c r="G480" s="246"/>
      <c r="H480" s="83"/>
      <c r="I480" s="83"/>
      <c r="J480" s="39"/>
      <c r="K480" s="42"/>
      <c r="L480" s="82">
        <v>38362</v>
      </c>
      <c r="M480" s="82"/>
      <c r="N480" t="str">
        <f t="shared" si="14"/>
        <v/>
      </c>
    </row>
    <row r="481" spans="1:14" hidden="1" outlineLevel="2">
      <c r="A481" s="285"/>
      <c r="B481" s="332">
        <f t="shared" si="15"/>
        <v>46</v>
      </c>
      <c r="C481" s="58" t="s">
        <v>204</v>
      </c>
      <c r="D481" s="172" t="s">
        <v>207</v>
      </c>
      <c r="E481" s="87" t="s">
        <v>2791</v>
      </c>
      <c r="F481" s="246" t="s">
        <v>4619</v>
      </c>
      <c r="G481" s="246"/>
      <c r="H481" s="83"/>
      <c r="I481" s="83"/>
      <c r="J481" s="39"/>
      <c r="K481" s="42"/>
      <c r="L481" s="82">
        <v>38362</v>
      </c>
      <c r="M481" s="82"/>
      <c r="N481" t="str">
        <f t="shared" si="14"/>
        <v/>
      </c>
    </row>
    <row r="482" spans="1:14" hidden="1" outlineLevel="2">
      <c r="A482" s="285"/>
      <c r="B482" s="332">
        <f t="shared" si="15"/>
        <v>46</v>
      </c>
      <c r="C482" s="58" t="s">
        <v>4048</v>
      </c>
      <c r="D482" s="172" t="s">
        <v>3883</v>
      </c>
      <c r="E482" s="87" t="s">
        <v>2791</v>
      </c>
      <c r="F482" s="246" t="s">
        <v>4619</v>
      </c>
      <c r="G482" s="246"/>
      <c r="H482" s="83"/>
      <c r="I482" s="83"/>
      <c r="J482" s="39"/>
      <c r="K482" s="42"/>
      <c r="L482" s="82">
        <v>38362</v>
      </c>
      <c r="M482" s="82"/>
      <c r="N482" t="str">
        <f t="shared" si="14"/>
        <v/>
      </c>
    </row>
    <row r="483" spans="1:14" hidden="1" outlineLevel="2">
      <c r="A483" s="285"/>
      <c r="B483" s="332">
        <f t="shared" si="15"/>
        <v>46</v>
      </c>
      <c r="C483" s="58" t="s">
        <v>211</v>
      </c>
      <c r="D483" s="172" t="s">
        <v>210</v>
      </c>
      <c r="E483" s="87" t="s">
        <v>2791</v>
      </c>
      <c r="F483" s="246" t="s">
        <v>4619</v>
      </c>
      <c r="G483" s="246"/>
      <c r="H483" s="83"/>
      <c r="I483" s="83"/>
      <c r="J483" s="39"/>
      <c r="K483" s="42"/>
      <c r="L483" s="82">
        <v>38362</v>
      </c>
      <c r="M483" s="82"/>
      <c r="N483" t="str">
        <f t="shared" si="14"/>
        <v/>
      </c>
    </row>
    <row r="484" spans="1:14" hidden="1" outlineLevel="2">
      <c r="A484" s="285"/>
      <c r="B484" s="332">
        <f t="shared" si="15"/>
        <v>46</v>
      </c>
      <c r="C484" s="58" t="s">
        <v>2515</v>
      </c>
      <c r="D484" s="172" t="s">
        <v>2514</v>
      </c>
      <c r="E484" s="87" t="s">
        <v>2791</v>
      </c>
      <c r="F484" s="246" t="s">
        <v>4619</v>
      </c>
      <c r="G484" s="246"/>
      <c r="H484" s="83"/>
      <c r="I484" s="83"/>
      <c r="J484" s="39"/>
      <c r="K484" s="42"/>
      <c r="L484" s="82">
        <v>38362</v>
      </c>
      <c r="M484" s="82"/>
      <c r="N484" t="str">
        <f t="shared" si="14"/>
        <v/>
      </c>
    </row>
    <row r="485" spans="1:14" hidden="1" outlineLevel="2">
      <c r="A485" s="285"/>
      <c r="B485" s="332">
        <f t="shared" si="15"/>
        <v>46</v>
      </c>
      <c r="C485" s="58" t="s">
        <v>2521</v>
      </c>
      <c r="D485" s="172" t="s">
        <v>2520</v>
      </c>
      <c r="E485" s="87" t="s">
        <v>2791</v>
      </c>
      <c r="F485" s="246" t="s">
        <v>4619</v>
      </c>
      <c r="G485" s="246"/>
      <c r="H485" s="83"/>
      <c r="I485" s="83"/>
      <c r="J485" s="39"/>
      <c r="K485" s="42"/>
      <c r="L485" s="82">
        <v>38362</v>
      </c>
      <c r="M485" s="82"/>
      <c r="N485" t="str">
        <f t="shared" si="14"/>
        <v/>
      </c>
    </row>
    <row r="486" spans="1:14" hidden="1" outlineLevel="2">
      <c r="A486" s="285"/>
      <c r="B486" s="332">
        <f t="shared" si="15"/>
        <v>46</v>
      </c>
      <c r="C486" s="58" t="s">
        <v>206</v>
      </c>
      <c r="D486" s="172" t="s">
        <v>205</v>
      </c>
      <c r="E486" s="87" t="s">
        <v>2791</v>
      </c>
      <c r="F486" s="246" t="s">
        <v>4619</v>
      </c>
      <c r="G486" s="246"/>
      <c r="H486" s="83"/>
      <c r="I486" s="83"/>
      <c r="J486" s="39"/>
      <c r="K486" s="42"/>
      <c r="L486" s="82">
        <v>38362</v>
      </c>
      <c r="M486" s="82"/>
      <c r="N486" t="str">
        <f t="shared" si="14"/>
        <v/>
      </c>
    </row>
    <row r="487" spans="1:14" hidden="1" outlineLevel="2">
      <c r="A487" s="285"/>
      <c r="B487" s="332">
        <f t="shared" si="15"/>
        <v>46</v>
      </c>
      <c r="C487" s="58" t="s">
        <v>2513</v>
      </c>
      <c r="D487" s="172" t="s">
        <v>2512</v>
      </c>
      <c r="E487" s="87" t="s">
        <v>2791</v>
      </c>
      <c r="F487" s="246" t="s">
        <v>4619</v>
      </c>
      <c r="G487" s="246"/>
      <c r="H487" s="83"/>
      <c r="I487" s="83"/>
      <c r="J487" s="39"/>
      <c r="K487" s="42"/>
      <c r="L487" s="82">
        <v>38362</v>
      </c>
      <c r="M487" s="82"/>
      <c r="N487" t="str">
        <f t="shared" si="14"/>
        <v/>
      </c>
    </row>
    <row r="488" spans="1:14" hidden="1" outlineLevel="2">
      <c r="A488" s="285"/>
      <c r="B488" s="332">
        <f t="shared" si="15"/>
        <v>46</v>
      </c>
      <c r="C488" s="58" t="s">
        <v>2519</v>
      </c>
      <c r="D488" s="172" t="s">
        <v>2518</v>
      </c>
      <c r="E488" s="87" t="s">
        <v>2791</v>
      </c>
      <c r="F488" s="246" t="s">
        <v>4619</v>
      </c>
      <c r="G488" s="246"/>
      <c r="H488" s="83"/>
      <c r="I488" s="83"/>
      <c r="J488" s="39"/>
      <c r="K488" s="42"/>
      <c r="L488" s="82">
        <v>38362</v>
      </c>
      <c r="M488" s="82"/>
      <c r="N488" t="str">
        <f t="shared" si="14"/>
        <v/>
      </c>
    </row>
    <row r="489" spans="1:14" hidden="1" outlineLevel="2">
      <c r="A489" s="286"/>
      <c r="B489" s="332">
        <f t="shared" si="15"/>
        <v>46</v>
      </c>
      <c r="C489" s="382" t="s">
        <v>2155</v>
      </c>
      <c r="D489" s="348" t="s">
        <v>474</v>
      </c>
      <c r="E489" s="217" t="s">
        <v>2791</v>
      </c>
      <c r="F489" s="217" t="s">
        <v>4619</v>
      </c>
      <c r="G489" s="217"/>
      <c r="H489" s="244"/>
      <c r="I489" s="244"/>
      <c r="J489" s="90"/>
      <c r="K489" s="362"/>
      <c r="L489" s="260">
        <v>38362</v>
      </c>
      <c r="M489" s="260"/>
      <c r="N489" t="str">
        <f t="shared" si="14"/>
        <v/>
      </c>
    </row>
    <row r="490" spans="1:14" ht="105.6" hidden="1" outlineLevel="1" collapsed="1">
      <c r="A490" s="286">
        <v>47</v>
      </c>
      <c r="B490" s="332">
        <f t="shared" si="15"/>
        <v>47</v>
      </c>
      <c r="C490" s="38" t="s">
        <v>5044</v>
      </c>
      <c r="D490" s="352"/>
      <c r="E490" s="217" t="s">
        <v>2798</v>
      </c>
      <c r="F490" s="217" t="s">
        <v>4676</v>
      </c>
      <c r="G490" s="217" t="s">
        <v>5765</v>
      </c>
      <c r="H490" s="80">
        <v>42795</v>
      </c>
      <c r="I490" s="244" t="s">
        <v>6488</v>
      </c>
      <c r="J490" s="362" t="s">
        <v>1989</v>
      </c>
      <c r="K490" s="40" t="s">
        <v>2432</v>
      </c>
      <c r="L490" s="80">
        <v>41859</v>
      </c>
      <c r="M490" s="260">
        <v>42767</v>
      </c>
      <c r="N490" t="str">
        <f t="shared" si="14"/>
        <v/>
      </c>
    </row>
    <row r="491" spans="1:14" ht="39.6" hidden="1" outlineLevel="2">
      <c r="A491" s="285"/>
      <c r="B491" s="332">
        <f t="shared" si="15"/>
        <v>47</v>
      </c>
      <c r="C491" s="383" t="s">
        <v>5489</v>
      </c>
      <c r="D491" s="245" t="s">
        <v>5660</v>
      </c>
      <c r="E491" s="128" t="s">
        <v>2798</v>
      </c>
      <c r="F491" s="246" t="s">
        <v>4676</v>
      </c>
      <c r="G491" s="245" t="s">
        <v>5766</v>
      </c>
      <c r="H491" s="141">
        <v>42795</v>
      </c>
      <c r="I491" s="83"/>
      <c r="J491" s="245"/>
      <c r="K491" s="87"/>
      <c r="L491" s="242"/>
      <c r="M491" s="260">
        <v>41897</v>
      </c>
      <c r="N491" t="str">
        <f t="shared" si="14"/>
        <v/>
      </c>
    </row>
    <row r="492" spans="1:14" ht="39.6" hidden="1" outlineLevel="2">
      <c r="A492" s="285"/>
      <c r="B492" s="332">
        <f t="shared" si="15"/>
        <v>47</v>
      </c>
      <c r="C492" s="168" t="s">
        <v>5509</v>
      </c>
      <c r="D492" s="246" t="s">
        <v>5680</v>
      </c>
      <c r="E492" s="209" t="s">
        <v>2798</v>
      </c>
      <c r="F492" s="246" t="s">
        <v>4676</v>
      </c>
      <c r="G492" s="246" t="s">
        <v>5769</v>
      </c>
      <c r="H492" s="218">
        <v>42795</v>
      </c>
      <c r="I492" s="83"/>
      <c r="J492" s="39"/>
      <c r="K492" s="87"/>
      <c r="L492" s="242"/>
      <c r="M492" s="260">
        <v>41897</v>
      </c>
      <c r="N492" t="str">
        <f t="shared" si="14"/>
        <v/>
      </c>
    </row>
    <row r="493" spans="1:14" ht="39.6" hidden="1" outlineLevel="2">
      <c r="A493" s="285"/>
      <c r="B493" s="332">
        <f t="shared" si="15"/>
        <v>47</v>
      </c>
      <c r="C493" s="168" t="s">
        <v>5440</v>
      </c>
      <c r="D493" s="246" t="s">
        <v>4180</v>
      </c>
      <c r="E493" s="209" t="s">
        <v>2798</v>
      </c>
      <c r="F493" s="246" t="s">
        <v>4676</v>
      </c>
      <c r="G493" s="246" t="s">
        <v>5768</v>
      </c>
      <c r="H493" s="219">
        <v>42795</v>
      </c>
      <c r="I493" s="83"/>
      <c r="J493" s="39"/>
      <c r="K493" s="87"/>
      <c r="L493" s="242"/>
      <c r="M493" s="260">
        <v>41897</v>
      </c>
      <c r="N493" t="str">
        <f t="shared" si="14"/>
        <v/>
      </c>
    </row>
    <row r="494" spans="1:14" ht="39.6" hidden="1" outlineLevel="2">
      <c r="A494" s="285"/>
      <c r="B494" s="332">
        <f t="shared" si="15"/>
        <v>47</v>
      </c>
      <c r="C494" s="168" t="s">
        <v>5450</v>
      </c>
      <c r="D494" s="246" t="s">
        <v>5621</v>
      </c>
      <c r="E494" s="209" t="s">
        <v>2798</v>
      </c>
      <c r="F494" s="246" t="s">
        <v>4676</v>
      </c>
      <c r="G494" s="246" t="s">
        <v>5769</v>
      </c>
      <c r="H494" s="218">
        <v>42795</v>
      </c>
      <c r="I494" s="83"/>
      <c r="J494" s="39"/>
      <c r="K494" s="87"/>
      <c r="L494" s="242"/>
      <c r="M494" s="260">
        <v>41897</v>
      </c>
      <c r="N494" t="str">
        <f t="shared" si="14"/>
        <v/>
      </c>
    </row>
    <row r="495" spans="1:14" ht="39.6" hidden="1" outlineLevel="2">
      <c r="A495" s="285"/>
      <c r="B495" s="332">
        <f t="shared" si="15"/>
        <v>47</v>
      </c>
      <c r="C495" s="168" t="s">
        <v>5470</v>
      </c>
      <c r="D495" s="246" t="s">
        <v>5641</v>
      </c>
      <c r="E495" s="209" t="s">
        <v>2798</v>
      </c>
      <c r="F495" s="246" t="s">
        <v>4676</v>
      </c>
      <c r="G495" s="39" t="s">
        <v>5772</v>
      </c>
      <c r="H495" s="219">
        <v>42795</v>
      </c>
      <c r="I495" s="83"/>
      <c r="J495" s="39"/>
      <c r="K495" s="87"/>
      <c r="L495" s="242"/>
      <c r="M495" s="260">
        <v>41897</v>
      </c>
      <c r="N495" t="str">
        <f t="shared" si="14"/>
        <v/>
      </c>
    </row>
    <row r="496" spans="1:14" ht="39.6" hidden="1" outlineLevel="2">
      <c r="A496" s="285"/>
      <c r="B496" s="332">
        <f t="shared" si="15"/>
        <v>47</v>
      </c>
      <c r="C496" s="168" t="s">
        <v>5471</v>
      </c>
      <c r="D496" s="246" t="s">
        <v>5642</v>
      </c>
      <c r="E496" s="209" t="s">
        <v>2798</v>
      </c>
      <c r="F496" s="246" t="s">
        <v>4676</v>
      </c>
      <c r="G496" s="39" t="s">
        <v>5772</v>
      </c>
      <c r="H496" s="219">
        <v>42795</v>
      </c>
      <c r="I496" s="83"/>
      <c r="J496" s="39"/>
      <c r="K496" s="87"/>
      <c r="L496" s="242"/>
      <c r="M496" s="260">
        <v>41897</v>
      </c>
      <c r="N496" t="str">
        <f t="shared" si="14"/>
        <v/>
      </c>
    </row>
    <row r="497" spans="1:14" ht="39.6" hidden="1" outlineLevel="2">
      <c r="A497" s="285"/>
      <c r="B497" s="332">
        <f t="shared" si="15"/>
        <v>47</v>
      </c>
      <c r="C497" s="168" t="s">
        <v>6056</v>
      </c>
      <c r="D497" s="246" t="s">
        <v>6057</v>
      </c>
      <c r="E497" s="209" t="s">
        <v>2798</v>
      </c>
      <c r="F497" s="246" t="s">
        <v>4676</v>
      </c>
      <c r="G497" s="39" t="s">
        <v>6058</v>
      </c>
      <c r="H497" s="218">
        <v>42795</v>
      </c>
      <c r="I497" s="83"/>
      <c r="J497" s="39"/>
      <c r="K497" s="87"/>
      <c r="L497" s="242">
        <v>42036</v>
      </c>
      <c r="M497" s="260"/>
      <c r="N497" t="str">
        <f t="shared" si="14"/>
        <v/>
      </c>
    </row>
    <row r="498" spans="1:14" ht="39.6" hidden="1" outlineLevel="2">
      <c r="A498" s="285"/>
      <c r="B498" s="332">
        <f t="shared" si="15"/>
        <v>47</v>
      </c>
      <c r="C498" s="168" t="s">
        <v>6209</v>
      </c>
      <c r="D498" s="246" t="s">
        <v>6210</v>
      </c>
      <c r="E498" s="209" t="s">
        <v>2798</v>
      </c>
      <c r="F498" s="246" t="s">
        <v>4676</v>
      </c>
      <c r="G498" s="39" t="s">
        <v>6068</v>
      </c>
      <c r="H498" s="218" t="s">
        <v>6245</v>
      </c>
      <c r="I498" s="83"/>
      <c r="J498" s="39"/>
      <c r="K498" s="87"/>
      <c r="L498" s="242">
        <v>42401</v>
      </c>
      <c r="M498" s="260"/>
      <c r="N498" t="str">
        <f t="shared" si="14"/>
        <v/>
      </c>
    </row>
    <row r="499" spans="1:14" ht="39.6" hidden="1" outlineLevel="2">
      <c r="A499" s="285"/>
      <c r="B499" s="332">
        <f t="shared" si="15"/>
        <v>47</v>
      </c>
      <c r="C499" s="168" t="s">
        <v>5504</v>
      </c>
      <c r="D499" s="246" t="s">
        <v>5675</v>
      </c>
      <c r="E499" s="209" t="s">
        <v>2798</v>
      </c>
      <c r="F499" s="246" t="s">
        <v>4676</v>
      </c>
      <c r="G499" s="39" t="s">
        <v>5767</v>
      </c>
      <c r="H499" s="218" t="s">
        <v>6245</v>
      </c>
      <c r="I499" s="83"/>
      <c r="J499" s="39"/>
      <c r="K499" s="87"/>
      <c r="L499" s="242"/>
      <c r="M499" s="260">
        <v>41897</v>
      </c>
      <c r="N499" t="str">
        <f t="shared" si="14"/>
        <v/>
      </c>
    </row>
    <row r="500" spans="1:14" ht="39.6" hidden="1" outlineLevel="2">
      <c r="A500" s="285"/>
      <c r="B500" s="332">
        <f t="shared" si="15"/>
        <v>47</v>
      </c>
      <c r="C500" s="168" t="s">
        <v>5453</v>
      </c>
      <c r="D500" s="246" t="s">
        <v>5624</v>
      </c>
      <c r="E500" s="209" t="s">
        <v>2798</v>
      </c>
      <c r="F500" s="246" t="s">
        <v>4676</v>
      </c>
      <c r="G500" s="39" t="s">
        <v>5767</v>
      </c>
      <c r="H500" s="218" t="s">
        <v>6245</v>
      </c>
      <c r="I500" s="83"/>
      <c r="J500" s="39"/>
      <c r="K500" s="87"/>
      <c r="L500" s="242"/>
      <c r="M500" s="260">
        <v>41897</v>
      </c>
      <c r="N500" t="str">
        <f t="shared" si="14"/>
        <v/>
      </c>
    </row>
    <row r="501" spans="1:14" ht="39.6" hidden="1" outlineLevel="2">
      <c r="A501" s="285"/>
      <c r="B501" s="332">
        <f t="shared" si="15"/>
        <v>47</v>
      </c>
      <c r="C501" s="168" t="s">
        <v>5455</v>
      </c>
      <c r="D501" s="246" t="s">
        <v>5626</v>
      </c>
      <c r="E501" s="209" t="s">
        <v>2798</v>
      </c>
      <c r="F501" s="246" t="s">
        <v>4676</v>
      </c>
      <c r="G501" s="39" t="s">
        <v>5769</v>
      </c>
      <c r="H501" s="218">
        <v>42795</v>
      </c>
      <c r="I501" s="83"/>
      <c r="J501" s="39"/>
      <c r="K501" s="87"/>
      <c r="L501" s="242"/>
      <c r="M501" s="260">
        <v>41897</v>
      </c>
      <c r="N501" t="str">
        <f t="shared" si="14"/>
        <v/>
      </c>
    </row>
    <row r="502" spans="1:14" ht="39.6" hidden="1" outlineLevel="2">
      <c r="A502" s="285"/>
      <c r="B502" s="332">
        <f t="shared" si="15"/>
        <v>47</v>
      </c>
      <c r="C502" s="168" t="s">
        <v>5467</v>
      </c>
      <c r="D502" s="246" t="s">
        <v>5638</v>
      </c>
      <c r="E502" s="209" t="s">
        <v>2798</v>
      </c>
      <c r="F502" s="246" t="s">
        <v>4676</v>
      </c>
      <c r="G502" s="39" t="s">
        <v>5767</v>
      </c>
      <c r="H502" s="218" t="s">
        <v>6245</v>
      </c>
      <c r="I502" s="83"/>
      <c r="J502" s="39"/>
      <c r="K502" s="87"/>
      <c r="L502" s="242"/>
      <c r="M502" s="260">
        <v>41897</v>
      </c>
      <c r="N502" t="str">
        <f t="shared" si="14"/>
        <v/>
      </c>
    </row>
    <row r="503" spans="1:14" ht="39.6" hidden="1" outlineLevel="2">
      <c r="A503" s="285"/>
      <c r="B503" s="332">
        <f t="shared" si="15"/>
        <v>47</v>
      </c>
      <c r="C503" s="168" t="s">
        <v>5398</v>
      </c>
      <c r="D503" s="246" t="s">
        <v>5572</v>
      </c>
      <c r="E503" s="209" t="s">
        <v>2798</v>
      </c>
      <c r="F503" s="246" t="s">
        <v>4676</v>
      </c>
      <c r="G503" s="39" t="s">
        <v>5767</v>
      </c>
      <c r="H503" s="218" t="s">
        <v>6245</v>
      </c>
      <c r="I503" s="83"/>
      <c r="J503" s="39"/>
      <c r="K503" s="87"/>
      <c r="L503" s="242"/>
      <c r="M503" s="260">
        <v>41897</v>
      </c>
      <c r="N503" t="str">
        <f t="shared" si="14"/>
        <v/>
      </c>
    </row>
    <row r="504" spans="1:14" ht="39.6" hidden="1" outlineLevel="2">
      <c r="A504" s="285"/>
      <c r="B504" s="332">
        <f t="shared" si="15"/>
        <v>47</v>
      </c>
      <c r="C504" s="168" t="s">
        <v>5445</v>
      </c>
      <c r="D504" s="246" t="s">
        <v>4741</v>
      </c>
      <c r="E504" s="209" t="s">
        <v>2798</v>
      </c>
      <c r="F504" s="246" t="s">
        <v>4676</v>
      </c>
      <c r="G504" s="39" t="s">
        <v>5767</v>
      </c>
      <c r="H504" s="218" t="s">
        <v>6245</v>
      </c>
      <c r="I504" s="83"/>
      <c r="J504" s="39"/>
      <c r="K504" s="87"/>
      <c r="L504" s="242"/>
      <c r="M504" s="260">
        <v>41897</v>
      </c>
      <c r="N504" t="str">
        <f t="shared" si="14"/>
        <v/>
      </c>
    </row>
    <row r="505" spans="1:14" ht="39.6" hidden="1" outlineLevel="2">
      <c r="A505" s="285"/>
      <c r="B505" s="332">
        <f t="shared" si="15"/>
        <v>47</v>
      </c>
      <c r="C505" s="168" t="s">
        <v>5534</v>
      </c>
      <c r="D505" s="246" t="s">
        <v>5704</v>
      </c>
      <c r="E505" s="209" t="s">
        <v>1938</v>
      </c>
      <c r="F505" s="246" t="s">
        <v>4676</v>
      </c>
      <c r="G505" s="246" t="s">
        <v>5774</v>
      </c>
      <c r="H505" s="308"/>
      <c r="I505" s="83"/>
      <c r="J505" s="39"/>
      <c r="K505" s="87"/>
      <c r="L505" s="242"/>
      <c r="M505" s="260">
        <v>41897</v>
      </c>
      <c r="N505" t="str">
        <f t="shared" si="14"/>
        <v/>
      </c>
    </row>
    <row r="506" spans="1:14" ht="39.6" hidden="1" outlineLevel="2">
      <c r="A506" s="285"/>
      <c r="B506" s="332">
        <f t="shared" si="15"/>
        <v>47</v>
      </c>
      <c r="C506" s="168" t="s">
        <v>6059</v>
      </c>
      <c r="D506" s="246" t="s">
        <v>6060</v>
      </c>
      <c r="E506" s="209" t="s">
        <v>2798</v>
      </c>
      <c r="F506" s="246" t="s">
        <v>4676</v>
      </c>
      <c r="G506" s="246" t="s">
        <v>6061</v>
      </c>
      <c r="H506" s="220">
        <v>42795</v>
      </c>
      <c r="I506" s="83"/>
      <c r="J506" s="39"/>
      <c r="K506" s="87"/>
      <c r="L506" s="242">
        <v>41897</v>
      </c>
      <c r="M506" s="260">
        <v>42036</v>
      </c>
      <c r="N506" t="str">
        <f t="shared" si="14"/>
        <v/>
      </c>
    </row>
    <row r="507" spans="1:14" ht="39.6" hidden="1" outlineLevel="2">
      <c r="A507" s="285"/>
      <c r="B507" s="332">
        <f t="shared" si="15"/>
        <v>47</v>
      </c>
      <c r="C507" s="168" t="s">
        <v>5520</v>
      </c>
      <c r="D507" s="246" t="s">
        <v>5691</v>
      </c>
      <c r="E507" s="209" t="s">
        <v>1938</v>
      </c>
      <c r="F507" s="246" t="s">
        <v>4676</v>
      </c>
      <c r="G507" s="246" t="s">
        <v>5774</v>
      </c>
      <c r="H507" s="308"/>
      <c r="I507" s="83"/>
      <c r="J507" s="39"/>
      <c r="K507" s="87"/>
      <c r="L507" s="242"/>
      <c r="M507" s="260">
        <v>41897</v>
      </c>
      <c r="N507" t="str">
        <f t="shared" si="14"/>
        <v/>
      </c>
    </row>
    <row r="508" spans="1:14" ht="39.6" hidden="1" outlineLevel="2">
      <c r="A508" s="285"/>
      <c r="B508" s="332">
        <f t="shared" si="15"/>
        <v>47</v>
      </c>
      <c r="C508" s="168" t="s">
        <v>5419</v>
      </c>
      <c r="D508" s="246" t="s">
        <v>2890</v>
      </c>
      <c r="E508" s="209" t="s">
        <v>2798</v>
      </c>
      <c r="F508" s="246" t="s">
        <v>4676</v>
      </c>
      <c r="G508" s="246" t="s">
        <v>5767</v>
      </c>
      <c r="H508" s="77" t="s">
        <v>6245</v>
      </c>
      <c r="I508" s="83"/>
      <c r="J508" s="39"/>
      <c r="K508" s="87"/>
      <c r="L508" s="242"/>
      <c r="M508" s="260">
        <v>41897</v>
      </c>
      <c r="N508" t="str">
        <f t="shared" si="14"/>
        <v/>
      </c>
    </row>
    <row r="509" spans="1:14" ht="39.6" hidden="1" outlineLevel="2">
      <c r="A509" s="285"/>
      <c r="B509" s="332">
        <f t="shared" si="15"/>
        <v>47</v>
      </c>
      <c r="C509" s="168" t="s">
        <v>5559</v>
      </c>
      <c r="D509" s="246" t="s">
        <v>5729</v>
      </c>
      <c r="E509" s="209" t="s">
        <v>1938</v>
      </c>
      <c r="F509" s="246" t="s">
        <v>4676</v>
      </c>
      <c r="G509" s="246" t="s">
        <v>5764</v>
      </c>
      <c r="H509" s="223"/>
      <c r="I509" s="83"/>
      <c r="J509" s="39"/>
      <c r="K509" s="87"/>
      <c r="L509" s="242"/>
      <c r="M509" s="260">
        <v>41897</v>
      </c>
      <c r="N509" t="str">
        <f t="shared" si="14"/>
        <v/>
      </c>
    </row>
    <row r="510" spans="1:14" ht="39.6" hidden="1" outlineLevel="2">
      <c r="A510" s="285"/>
      <c r="B510" s="332">
        <f t="shared" si="15"/>
        <v>47</v>
      </c>
      <c r="C510" s="168" t="s">
        <v>5560</v>
      </c>
      <c r="D510" s="246" t="s">
        <v>5730</v>
      </c>
      <c r="E510" s="209" t="s">
        <v>1938</v>
      </c>
      <c r="F510" s="246" t="s">
        <v>4676</v>
      </c>
      <c r="G510" s="246" t="s">
        <v>5764</v>
      </c>
      <c r="H510" s="308"/>
      <c r="I510" s="83"/>
      <c r="J510" s="39"/>
      <c r="K510" s="87"/>
      <c r="L510" s="242"/>
      <c r="M510" s="260">
        <v>41897</v>
      </c>
      <c r="N510" t="str">
        <f t="shared" si="14"/>
        <v/>
      </c>
    </row>
    <row r="511" spans="1:14" ht="39.6" hidden="1" outlineLevel="2">
      <c r="A511" s="285"/>
      <c r="B511" s="332">
        <f t="shared" si="15"/>
        <v>47</v>
      </c>
      <c r="C511" s="168" t="s">
        <v>5452</v>
      </c>
      <c r="D511" s="246" t="s">
        <v>5623</v>
      </c>
      <c r="E511" s="209" t="s">
        <v>2798</v>
      </c>
      <c r="F511" s="246" t="s">
        <v>4676</v>
      </c>
      <c r="G511" s="246" t="s">
        <v>5769</v>
      </c>
      <c r="H511" s="218">
        <v>42795</v>
      </c>
      <c r="I511" s="83"/>
      <c r="J511" s="39"/>
      <c r="K511" s="87"/>
      <c r="L511" s="242"/>
      <c r="M511" s="260">
        <v>41897</v>
      </c>
      <c r="N511" t="str">
        <f t="shared" si="14"/>
        <v/>
      </c>
    </row>
    <row r="512" spans="1:14" ht="39.6" hidden="1" outlineLevel="2">
      <c r="A512" s="285"/>
      <c r="B512" s="332">
        <f t="shared" si="15"/>
        <v>47</v>
      </c>
      <c r="C512" s="168" t="s">
        <v>5429</v>
      </c>
      <c r="D512" s="246" t="s">
        <v>5601</v>
      </c>
      <c r="E512" s="209" t="s">
        <v>2798</v>
      </c>
      <c r="F512" s="246" t="s">
        <v>4676</v>
      </c>
      <c r="G512" s="246" t="s">
        <v>5769</v>
      </c>
      <c r="H512" s="221">
        <v>42795</v>
      </c>
      <c r="I512" s="83"/>
      <c r="J512" s="39"/>
      <c r="K512" s="87"/>
      <c r="L512" s="242"/>
      <c r="M512" s="260">
        <v>41897</v>
      </c>
      <c r="N512" t="str">
        <f t="shared" si="14"/>
        <v/>
      </c>
    </row>
    <row r="513" spans="1:14" hidden="1" outlineLevel="2">
      <c r="A513" s="285"/>
      <c r="B513" s="332">
        <f t="shared" si="15"/>
        <v>47</v>
      </c>
      <c r="C513" s="168" t="s">
        <v>5233</v>
      </c>
      <c r="D513" s="210" t="s">
        <v>5234</v>
      </c>
      <c r="E513" s="246" t="s">
        <v>1156</v>
      </c>
      <c r="F513" s="246" t="s">
        <v>4676</v>
      </c>
      <c r="G513" s="246" t="s">
        <v>5761</v>
      </c>
      <c r="H513" s="308"/>
      <c r="I513" s="83"/>
      <c r="J513" s="39"/>
      <c r="K513" s="87"/>
      <c r="L513" s="242"/>
      <c r="M513" s="260">
        <v>41897</v>
      </c>
      <c r="N513" t="str">
        <f t="shared" si="14"/>
        <v/>
      </c>
    </row>
    <row r="514" spans="1:14" ht="39.6" hidden="1" outlineLevel="2">
      <c r="A514" s="285"/>
      <c r="B514" s="332">
        <f t="shared" si="15"/>
        <v>47</v>
      </c>
      <c r="C514" s="168" t="s">
        <v>5744</v>
      </c>
      <c r="D514" s="210" t="s">
        <v>5745</v>
      </c>
      <c r="E514" s="246" t="s">
        <v>2798</v>
      </c>
      <c r="F514" s="246" t="s">
        <v>4676</v>
      </c>
      <c r="G514" s="246" t="s">
        <v>5770</v>
      </c>
      <c r="H514" s="77" t="s">
        <v>6248</v>
      </c>
      <c r="I514" s="83"/>
      <c r="J514" s="39"/>
      <c r="K514" s="87"/>
      <c r="L514" s="242">
        <v>41897</v>
      </c>
      <c r="M514" s="260" t="s">
        <v>7138</v>
      </c>
      <c r="N514" t="str">
        <f t="shared" ref="N514:N577" si="16">IF(D514="NA","",IF(COUNTIF($D$2:$D$4998,D514)&gt;1,"DUPLICATE",""))</f>
        <v/>
      </c>
    </row>
    <row r="515" spans="1:14" ht="39.6" hidden="1" outlineLevel="2">
      <c r="A515" s="285"/>
      <c r="B515" s="332">
        <f t="shared" ref="B515:B578" si="17">IF(A515&gt;0,A515,B514)</f>
        <v>47</v>
      </c>
      <c r="C515" s="168" t="s">
        <v>5425</v>
      </c>
      <c r="D515" s="246" t="s">
        <v>5597</v>
      </c>
      <c r="E515" s="209" t="s">
        <v>2798</v>
      </c>
      <c r="F515" s="246" t="s">
        <v>4676</v>
      </c>
      <c r="G515" s="246" t="s">
        <v>5766</v>
      </c>
      <c r="H515" s="141">
        <v>42795</v>
      </c>
      <c r="I515" s="83"/>
      <c r="J515" s="39"/>
      <c r="K515" s="87"/>
      <c r="L515" s="242"/>
      <c r="M515" s="260">
        <v>41897</v>
      </c>
      <c r="N515" t="str">
        <f t="shared" si="16"/>
        <v/>
      </c>
    </row>
    <row r="516" spans="1:14" ht="39.6" hidden="1" outlineLevel="2">
      <c r="A516" s="285"/>
      <c r="B516" s="332">
        <f t="shared" si="17"/>
        <v>47</v>
      </c>
      <c r="C516" s="168" t="s">
        <v>5478</v>
      </c>
      <c r="D516" s="246" t="s">
        <v>5649</v>
      </c>
      <c r="E516" s="209" t="s">
        <v>1938</v>
      </c>
      <c r="F516" s="246" t="s">
        <v>4676</v>
      </c>
      <c r="G516" s="246" t="s">
        <v>6206</v>
      </c>
      <c r="H516" s="334"/>
      <c r="I516" s="83"/>
      <c r="J516" s="39"/>
      <c r="K516" s="87"/>
      <c r="L516" s="242"/>
      <c r="M516" s="260">
        <v>43132</v>
      </c>
      <c r="N516" t="str">
        <f t="shared" si="16"/>
        <v/>
      </c>
    </row>
    <row r="517" spans="1:14" ht="39.6" hidden="1" outlineLevel="2">
      <c r="A517" s="285"/>
      <c r="B517" s="332">
        <f t="shared" si="17"/>
        <v>47</v>
      </c>
      <c r="C517" s="24" t="s">
        <v>6207</v>
      </c>
      <c r="D517" s="246" t="s">
        <v>6208</v>
      </c>
      <c r="E517" s="209" t="s">
        <v>1938</v>
      </c>
      <c r="F517" s="246" t="s">
        <v>4676</v>
      </c>
      <c r="G517" s="246" t="s">
        <v>6206</v>
      </c>
      <c r="H517" s="219"/>
      <c r="I517" s="83"/>
      <c r="J517" s="39"/>
      <c r="K517" s="87"/>
      <c r="L517" s="242">
        <v>42401</v>
      </c>
      <c r="M517" s="260"/>
      <c r="N517" t="str">
        <f t="shared" si="16"/>
        <v/>
      </c>
    </row>
    <row r="518" spans="1:14" ht="39.6" hidden="1" outlineLevel="2">
      <c r="A518" s="285"/>
      <c r="B518" s="332">
        <f t="shared" si="17"/>
        <v>47</v>
      </c>
      <c r="C518" s="168" t="s">
        <v>5479</v>
      </c>
      <c r="D518" s="246" t="s">
        <v>5650</v>
      </c>
      <c r="E518" s="209" t="s">
        <v>2798</v>
      </c>
      <c r="F518" s="246" t="s">
        <v>4676</v>
      </c>
      <c r="G518" s="246" t="s">
        <v>5772</v>
      </c>
      <c r="H518" s="219">
        <v>42795</v>
      </c>
      <c r="I518" s="83"/>
      <c r="J518" s="39"/>
      <c r="K518" s="87"/>
      <c r="L518" s="242"/>
      <c r="M518" s="260">
        <v>41897</v>
      </c>
      <c r="N518" t="str">
        <f t="shared" si="16"/>
        <v/>
      </c>
    </row>
    <row r="519" spans="1:14" ht="39.6" hidden="1" outlineLevel="2">
      <c r="A519" s="285"/>
      <c r="B519" s="332">
        <f t="shared" si="17"/>
        <v>47</v>
      </c>
      <c r="C519" s="168" t="s">
        <v>5462</v>
      </c>
      <c r="D519" s="246" t="s">
        <v>5633</v>
      </c>
      <c r="E519" s="209" t="s">
        <v>2798</v>
      </c>
      <c r="F519" s="246" t="s">
        <v>4676</v>
      </c>
      <c r="G519" s="246" t="s">
        <v>5767</v>
      </c>
      <c r="H519" s="219" t="s">
        <v>6245</v>
      </c>
      <c r="I519" s="83"/>
      <c r="J519" s="39"/>
      <c r="K519" s="87"/>
      <c r="L519" s="242"/>
      <c r="M519" s="260">
        <v>41897</v>
      </c>
      <c r="N519" t="str">
        <f t="shared" si="16"/>
        <v/>
      </c>
    </row>
    <row r="520" spans="1:14" ht="39.6" hidden="1" outlineLevel="2">
      <c r="A520" s="285"/>
      <c r="B520" s="332">
        <f t="shared" si="17"/>
        <v>47</v>
      </c>
      <c r="C520" s="19" t="s">
        <v>5496</v>
      </c>
      <c r="D520" s="246" t="s">
        <v>5667</v>
      </c>
      <c r="E520" s="209" t="s">
        <v>2798</v>
      </c>
      <c r="F520" s="246" t="s">
        <v>4676</v>
      </c>
      <c r="G520" s="246" t="s">
        <v>5763</v>
      </c>
      <c r="H520" s="219" t="s">
        <v>6249</v>
      </c>
      <c r="I520" s="83"/>
      <c r="J520" s="39"/>
      <c r="K520" s="87"/>
      <c r="L520" s="242"/>
      <c r="M520" s="260" t="s">
        <v>7139</v>
      </c>
      <c r="N520" t="str">
        <f t="shared" si="16"/>
        <v/>
      </c>
    </row>
    <row r="521" spans="1:14" ht="39.6" hidden="1" outlineLevel="2">
      <c r="A521" s="285"/>
      <c r="B521" s="332">
        <f t="shared" si="17"/>
        <v>47</v>
      </c>
      <c r="C521" s="19" t="s">
        <v>5500</v>
      </c>
      <c r="D521" s="246" t="s">
        <v>5671</v>
      </c>
      <c r="E521" s="246" t="s">
        <v>2798</v>
      </c>
      <c r="F521" s="246" t="s">
        <v>4676</v>
      </c>
      <c r="G521" s="246" t="s">
        <v>5763</v>
      </c>
      <c r="H521" s="219" t="s">
        <v>6249</v>
      </c>
      <c r="I521" s="83"/>
      <c r="J521" s="39"/>
      <c r="K521" s="87"/>
      <c r="L521" s="242"/>
      <c r="M521" s="260" t="s">
        <v>7139</v>
      </c>
      <c r="N521" t="str">
        <f t="shared" si="16"/>
        <v>DUPLICATE</v>
      </c>
    </row>
    <row r="522" spans="1:14" ht="39.6" hidden="1" outlineLevel="2">
      <c r="A522" s="285"/>
      <c r="B522" s="332">
        <f t="shared" si="17"/>
        <v>47</v>
      </c>
      <c r="C522" s="19" t="s">
        <v>5394</v>
      </c>
      <c r="D522" s="246" t="s">
        <v>5569</v>
      </c>
      <c r="E522" s="246" t="s">
        <v>2798</v>
      </c>
      <c r="F522" s="246" t="s">
        <v>4676</v>
      </c>
      <c r="G522" s="246" t="s">
        <v>5763</v>
      </c>
      <c r="H522" s="219" t="s">
        <v>6249</v>
      </c>
      <c r="I522" s="83"/>
      <c r="J522" s="39"/>
      <c r="K522" s="87"/>
      <c r="L522" s="242"/>
      <c r="M522" s="260">
        <v>41897</v>
      </c>
      <c r="N522" t="str">
        <f t="shared" si="16"/>
        <v>DUPLICATE</v>
      </c>
    </row>
    <row r="523" spans="1:14" ht="39.6" hidden="1" outlineLevel="2">
      <c r="A523" s="285"/>
      <c r="B523" s="332">
        <f t="shared" si="17"/>
        <v>47</v>
      </c>
      <c r="C523" s="168" t="s">
        <v>5464</v>
      </c>
      <c r="D523" s="246" t="s">
        <v>5635</v>
      </c>
      <c r="E523" s="209" t="s">
        <v>2798</v>
      </c>
      <c r="F523" s="246" t="s">
        <v>4676</v>
      </c>
      <c r="G523" s="246" t="s">
        <v>5769</v>
      </c>
      <c r="H523" s="218">
        <v>42795</v>
      </c>
      <c r="I523" s="83"/>
      <c r="J523" s="39"/>
      <c r="K523" s="87"/>
      <c r="L523" s="242"/>
      <c r="M523" s="260">
        <v>41897</v>
      </c>
      <c r="N523" t="str">
        <f t="shared" si="16"/>
        <v/>
      </c>
    </row>
    <row r="524" spans="1:14" ht="39.6" hidden="1" outlineLevel="2">
      <c r="A524" s="285"/>
      <c r="B524" s="332">
        <f t="shared" si="17"/>
        <v>47</v>
      </c>
      <c r="C524" s="168" t="s">
        <v>5499</v>
      </c>
      <c r="D524" s="246" t="s">
        <v>5670</v>
      </c>
      <c r="E524" s="246" t="s">
        <v>2798</v>
      </c>
      <c r="F524" s="246" t="s">
        <v>4676</v>
      </c>
      <c r="G524" s="246" t="s">
        <v>5763</v>
      </c>
      <c r="H524" s="219" t="s">
        <v>6249</v>
      </c>
      <c r="I524" s="83"/>
      <c r="J524" s="39"/>
      <c r="K524" s="87"/>
      <c r="L524" s="242"/>
      <c r="M524" s="260" t="s">
        <v>7139</v>
      </c>
      <c r="N524" t="str">
        <f t="shared" si="16"/>
        <v/>
      </c>
    </row>
    <row r="525" spans="1:14" ht="39.6" hidden="1" outlineLevel="2">
      <c r="A525" s="285"/>
      <c r="B525" s="332">
        <f t="shared" si="17"/>
        <v>47</v>
      </c>
      <c r="C525" s="168" t="s">
        <v>5512</v>
      </c>
      <c r="D525" s="246" t="s">
        <v>5683</v>
      </c>
      <c r="E525" s="246" t="s">
        <v>2798</v>
      </c>
      <c r="F525" s="246" t="s">
        <v>4676</v>
      </c>
      <c r="G525" s="246" t="s">
        <v>5763</v>
      </c>
      <c r="H525" s="219" t="s">
        <v>6249</v>
      </c>
      <c r="I525" s="83"/>
      <c r="J525" s="39"/>
      <c r="K525" s="87"/>
      <c r="L525" s="242"/>
      <c r="M525" s="260" t="s">
        <v>7139</v>
      </c>
      <c r="N525" t="str">
        <f t="shared" si="16"/>
        <v/>
      </c>
    </row>
    <row r="526" spans="1:14" ht="39.6" hidden="1" outlineLevel="2">
      <c r="A526" s="285"/>
      <c r="B526" s="332">
        <f t="shared" si="17"/>
        <v>47</v>
      </c>
      <c r="C526" s="168" t="s">
        <v>5508</v>
      </c>
      <c r="D526" s="246" t="s">
        <v>5679</v>
      </c>
      <c r="E526" s="246" t="s">
        <v>2798</v>
      </c>
      <c r="F526" s="246" t="s">
        <v>4676</v>
      </c>
      <c r="G526" s="246" t="s">
        <v>5763</v>
      </c>
      <c r="H526" s="219" t="s">
        <v>6249</v>
      </c>
      <c r="I526" s="83"/>
      <c r="J526" s="39"/>
      <c r="K526" s="87"/>
      <c r="L526" s="242"/>
      <c r="M526" s="260" t="s">
        <v>7139</v>
      </c>
      <c r="N526" t="str">
        <f t="shared" si="16"/>
        <v/>
      </c>
    </row>
    <row r="527" spans="1:14" ht="39.6" hidden="1" outlineLevel="2">
      <c r="A527" s="285"/>
      <c r="B527" s="332">
        <f t="shared" si="17"/>
        <v>47</v>
      </c>
      <c r="C527" s="168" t="s">
        <v>6214</v>
      </c>
      <c r="D527" s="246" t="s">
        <v>6215</v>
      </c>
      <c r="E527" s="246" t="s">
        <v>2798</v>
      </c>
      <c r="F527" s="246" t="s">
        <v>4676</v>
      </c>
      <c r="G527" s="246" t="s">
        <v>6058</v>
      </c>
      <c r="H527" s="218">
        <v>42795</v>
      </c>
      <c r="I527" s="83"/>
      <c r="J527" s="39"/>
      <c r="K527" s="87"/>
      <c r="L527" s="242">
        <v>42401</v>
      </c>
      <c r="M527" s="260"/>
      <c r="N527" t="str">
        <f t="shared" si="16"/>
        <v/>
      </c>
    </row>
    <row r="528" spans="1:14" ht="39.6" hidden="1" outlineLevel="2">
      <c r="A528" s="285"/>
      <c r="B528" s="332">
        <f t="shared" si="17"/>
        <v>47</v>
      </c>
      <c r="C528" s="168" t="s">
        <v>5550</v>
      </c>
      <c r="D528" s="246" t="s">
        <v>5720</v>
      </c>
      <c r="E528" s="209" t="s">
        <v>1938</v>
      </c>
      <c r="F528" s="246" t="s">
        <v>4676</v>
      </c>
      <c r="G528" s="246" t="s">
        <v>5773</v>
      </c>
      <c r="H528" s="223"/>
      <c r="I528" s="83"/>
      <c r="J528" s="39"/>
      <c r="K528" s="87"/>
      <c r="L528" s="242"/>
      <c r="M528" s="260">
        <v>41897</v>
      </c>
      <c r="N528" t="str">
        <f t="shared" si="16"/>
        <v/>
      </c>
    </row>
    <row r="529" spans="1:14" ht="39.6" hidden="1" outlineLevel="2">
      <c r="A529" s="285"/>
      <c r="B529" s="332">
        <f t="shared" si="17"/>
        <v>47</v>
      </c>
      <c r="C529" s="168" t="s">
        <v>5492</v>
      </c>
      <c r="D529" s="246" t="s">
        <v>5663</v>
      </c>
      <c r="E529" s="209" t="s">
        <v>2798</v>
      </c>
      <c r="F529" s="246" t="s">
        <v>4676</v>
      </c>
      <c r="G529" s="246" t="s">
        <v>5769</v>
      </c>
      <c r="H529" s="218">
        <v>42795</v>
      </c>
      <c r="I529" s="83"/>
      <c r="J529" s="39"/>
      <c r="K529" s="87"/>
      <c r="L529" s="242"/>
      <c r="M529" s="260">
        <v>41897</v>
      </c>
      <c r="N529" t="str">
        <f t="shared" si="16"/>
        <v/>
      </c>
    </row>
    <row r="530" spans="1:14" ht="39.6" hidden="1" outlineLevel="2">
      <c r="A530" s="285"/>
      <c r="B530" s="332">
        <f t="shared" si="17"/>
        <v>47</v>
      </c>
      <c r="C530" s="168" t="s">
        <v>5390</v>
      </c>
      <c r="D530" s="246" t="s">
        <v>121</v>
      </c>
      <c r="E530" s="209" t="s">
        <v>1156</v>
      </c>
      <c r="F530" s="246" t="s">
        <v>4676</v>
      </c>
      <c r="G530" s="246" t="s">
        <v>5766</v>
      </c>
      <c r="H530" s="141">
        <v>42795</v>
      </c>
      <c r="I530" s="83"/>
      <c r="J530" s="39"/>
      <c r="K530" s="87"/>
      <c r="L530" s="242"/>
      <c r="M530" s="260">
        <v>41897</v>
      </c>
      <c r="N530" t="str">
        <f t="shared" si="16"/>
        <v>DUPLICATE</v>
      </c>
    </row>
    <row r="531" spans="1:14" ht="39.6" hidden="1" outlineLevel="2">
      <c r="A531" s="285"/>
      <c r="B531" s="332">
        <f t="shared" si="17"/>
        <v>47</v>
      </c>
      <c r="C531" s="168" t="s">
        <v>5456</v>
      </c>
      <c r="D531" s="246" t="s">
        <v>5627</v>
      </c>
      <c r="E531" s="209" t="s">
        <v>2798</v>
      </c>
      <c r="F531" s="246" t="s">
        <v>4676</v>
      </c>
      <c r="G531" s="246" t="s">
        <v>5769</v>
      </c>
      <c r="H531" s="218">
        <v>42795</v>
      </c>
      <c r="I531" s="83"/>
      <c r="J531" s="39"/>
      <c r="K531" s="87"/>
      <c r="L531" s="242"/>
      <c r="M531" s="260">
        <v>41897</v>
      </c>
      <c r="N531" t="str">
        <f t="shared" si="16"/>
        <v/>
      </c>
    </row>
    <row r="532" spans="1:14" ht="39.6" hidden="1" outlineLevel="2">
      <c r="A532" s="285"/>
      <c r="B532" s="332">
        <f t="shared" si="17"/>
        <v>47</v>
      </c>
      <c r="C532" s="168" t="s">
        <v>5392</v>
      </c>
      <c r="D532" s="246" t="s">
        <v>5743</v>
      </c>
      <c r="E532" s="209" t="s">
        <v>2798</v>
      </c>
      <c r="F532" s="246" t="s">
        <v>4676</v>
      </c>
      <c r="G532" s="246" t="s">
        <v>5762</v>
      </c>
      <c r="H532" s="218" t="s">
        <v>6245</v>
      </c>
      <c r="I532" s="83"/>
      <c r="J532" s="39"/>
      <c r="K532" s="87"/>
      <c r="L532" s="242"/>
      <c r="M532" s="260">
        <v>41897</v>
      </c>
      <c r="N532" t="str">
        <f t="shared" si="16"/>
        <v/>
      </c>
    </row>
    <row r="533" spans="1:14" ht="39.6" hidden="1" outlineLevel="2">
      <c r="A533" s="285"/>
      <c r="B533" s="332">
        <f t="shared" si="17"/>
        <v>47</v>
      </c>
      <c r="C533" s="168" t="s">
        <v>5741</v>
      </c>
      <c r="D533" s="246" t="s">
        <v>5742</v>
      </c>
      <c r="E533" s="209" t="s">
        <v>2798</v>
      </c>
      <c r="F533" s="246" t="s">
        <v>4676</v>
      </c>
      <c r="G533" s="246" t="s">
        <v>5762</v>
      </c>
      <c r="H533" s="218" t="s">
        <v>6245</v>
      </c>
      <c r="I533" s="83"/>
      <c r="J533" s="39"/>
      <c r="K533" s="87"/>
      <c r="L533" s="242"/>
      <c r="M533" s="260">
        <v>41897</v>
      </c>
      <c r="N533" t="str">
        <f t="shared" si="16"/>
        <v/>
      </c>
    </row>
    <row r="534" spans="1:14" ht="39.6" hidden="1" outlineLevel="2">
      <c r="A534" s="285"/>
      <c r="B534" s="332">
        <f t="shared" si="17"/>
        <v>47</v>
      </c>
      <c r="C534" s="168" t="s">
        <v>5466</v>
      </c>
      <c r="D534" s="246" t="s">
        <v>5637</v>
      </c>
      <c r="E534" s="209" t="s">
        <v>2798</v>
      </c>
      <c r="F534" s="246" t="s">
        <v>4676</v>
      </c>
      <c r="G534" s="246" t="s">
        <v>5769</v>
      </c>
      <c r="H534" s="218">
        <v>42795</v>
      </c>
      <c r="I534" s="83"/>
      <c r="J534" s="39"/>
      <c r="K534" s="87"/>
      <c r="L534" s="242"/>
      <c r="M534" s="260">
        <v>41897</v>
      </c>
      <c r="N534" t="str">
        <f t="shared" si="16"/>
        <v/>
      </c>
    </row>
    <row r="535" spans="1:14" ht="39.6" hidden="1" outlineLevel="2">
      <c r="A535" s="285"/>
      <c r="B535" s="332">
        <f t="shared" si="17"/>
        <v>47</v>
      </c>
      <c r="C535" s="168" t="s">
        <v>6062</v>
      </c>
      <c r="D535" s="246" t="s">
        <v>6063</v>
      </c>
      <c r="E535" s="209" t="s">
        <v>2798</v>
      </c>
      <c r="F535" s="246" t="s">
        <v>4676</v>
      </c>
      <c r="G535" s="246" t="s">
        <v>6064</v>
      </c>
      <c r="H535" s="219">
        <v>42795</v>
      </c>
      <c r="I535" s="83"/>
      <c r="J535" s="39"/>
      <c r="K535" s="87"/>
      <c r="L535" s="242">
        <v>42036</v>
      </c>
      <c r="M535" s="260"/>
      <c r="N535" t="str">
        <f t="shared" si="16"/>
        <v/>
      </c>
    </row>
    <row r="536" spans="1:14" ht="39.6" hidden="1" outlineLevel="2">
      <c r="A536" s="285"/>
      <c r="B536" s="332">
        <f t="shared" si="17"/>
        <v>47</v>
      </c>
      <c r="C536" s="168" t="s">
        <v>5434</v>
      </c>
      <c r="D536" s="246" t="s">
        <v>5606</v>
      </c>
      <c r="E536" s="209" t="s">
        <v>2798</v>
      </c>
      <c r="F536" s="246" t="s">
        <v>4676</v>
      </c>
      <c r="G536" s="246" t="s">
        <v>5767</v>
      </c>
      <c r="H536" s="219" t="s">
        <v>6245</v>
      </c>
      <c r="I536" s="83"/>
      <c r="J536" s="39"/>
      <c r="K536" s="87"/>
      <c r="L536" s="242"/>
      <c r="M536" s="260">
        <v>41897</v>
      </c>
      <c r="N536" t="str">
        <f t="shared" si="16"/>
        <v/>
      </c>
    </row>
    <row r="537" spans="1:14" ht="39.6" hidden="1" outlineLevel="2">
      <c r="A537" s="285"/>
      <c r="B537" s="332">
        <f t="shared" si="17"/>
        <v>47</v>
      </c>
      <c r="C537" s="168" t="s">
        <v>5459</v>
      </c>
      <c r="D537" s="246" t="s">
        <v>5630</v>
      </c>
      <c r="E537" s="209" t="s">
        <v>2798</v>
      </c>
      <c r="F537" s="246" t="s">
        <v>4676</v>
      </c>
      <c r="G537" s="246" t="s">
        <v>6276</v>
      </c>
      <c r="H537" s="219" t="s">
        <v>6249</v>
      </c>
      <c r="I537" s="83"/>
      <c r="J537" s="39"/>
      <c r="K537" s="87"/>
      <c r="L537" s="242"/>
      <c r="M537" s="260">
        <v>41897</v>
      </c>
      <c r="N537" t="str">
        <f t="shared" si="16"/>
        <v/>
      </c>
    </row>
    <row r="538" spans="1:14" ht="39.6" hidden="1" outlineLevel="2">
      <c r="A538" s="285"/>
      <c r="B538" s="332">
        <f t="shared" si="17"/>
        <v>47</v>
      </c>
      <c r="C538" s="168" t="s">
        <v>5422</v>
      </c>
      <c r="D538" s="246" t="s">
        <v>5594</v>
      </c>
      <c r="E538" s="209" t="s">
        <v>2798</v>
      </c>
      <c r="F538" s="246" t="s">
        <v>4676</v>
      </c>
      <c r="G538" s="246" t="s">
        <v>6276</v>
      </c>
      <c r="H538" s="219" t="s">
        <v>6249</v>
      </c>
      <c r="I538" s="83"/>
      <c r="J538" s="39"/>
      <c r="K538" s="87"/>
      <c r="L538" s="242"/>
      <c r="M538" s="260">
        <v>41897</v>
      </c>
      <c r="N538" t="str">
        <f t="shared" si="16"/>
        <v/>
      </c>
    </row>
    <row r="539" spans="1:14" ht="39.6" hidden="1" outlineLevel="2">
      <c r="A539" s="285"/>
      <c r="B539" s="332">
        <f t="shared" si="17"/>
        <v>47</v>
      </c>
      <c r="C539" s="168" t="s">
        <v>5530</v>
      </c>
      <c r="D539" s="246" t="s">
        <v>5700</v>
      </c>
      <c r="E539" s="209" t="s">
        <v>1938</v>
      </c>
      <c r="F539" s="246" t="s">
        <v>4676</v>
      </c>
      <c r="G539" s="246" t="s">
        <v>5774</v>
      </c>
      <c r="H539" s="223"/>
      <c r="I539" s="83"/>
      <c r="J539" s="39"/>
      <c r="K539" s="87"/>
      <c r="L539" s="242"/>
      <c r="M539" s="260">
        <v>41897</v>
      </c>
      <c r="N539" t="str">
        <f t="shared" si="16"/>
        <v/>
      </c>
    </row>
    <row r="540" spans="1:14" ht="39.6" hidden="1" outlineLevel="2">
      <c r="A540" s="285"/>
      <c r="B540" s="332">
        <f t="shared" si="17"/>
        <v>47</v>
      </c>
      <c r="C540" s="168" t="s">
        <v>5498</v>
      </c>
      <c r="D540" s="246" t="s">
        <v>5669</v>
      </c>
      <c r="E540" s="246" t="s">
        <v>2798</v>
      </c>
      <c r="F540" s="246" t="s">
        <v>4676</v>
      </c>
      <c r="G540" s="246" t="s">
        <v>5763</v>
      </c>
      <c r="H540" s="219" t="s">
        <v>6249</v>
      </c>
      <c r="I540" s="83"/>
      <c r="J540" s="39"/>
      <c r="K540" s="87"/>
      <c r="L540" s="242"/>
      <c r="M540" s="260" t="s">
        <v>7139</v>
      </c>
      <c r="N540" t="str">
        <f t="shared" si="16"/>
        <v/>
      </c>
    </row>
    <row r="541" spans="1:14" ht="39.6" hidden="1" outlineLevel="2">
      <c r="A541" s="285"/>
      <c r="B541" s="332">
        <f t="shared" si="17"/>
        <v>47</v>
      </c>
      <c r="C541" s="168" t="s">
        <v>5491</v>
      </c>
      <c r="D541" s="246" t="s">
        <v>5662</v>
      </c>
      <c r="E541" s="209" t="s">
        <v>2798</v>
      </c>
      <c r="F541" s="246" t="s">
        <v>4676</v>
      </c>
      <c r="G541" s="246" t="s">
        <v>6276</v>
      </c>
      <c r="H541" s="219" t="s">
        <v>6249</v>
      </c>
      <c r="I541" s="83"/>
      <c r="J541" s="39"/>
      <c r="K541" s="87"/>
      <c r="L541" s="242"/>
      <c r="M541" s="260">
        <v>41897</v>
      </c>
      <c r="N541" t="str">
        <f t="shared" si="16"/>
        <v/>
      </c>
    </row>
    <row r="542" spans="1:14" ht="39.6" hidden="1" outlineLevel="2">
      <c r="A542" s="285"/>
      <c r="B542" s="332">
        <f t="shared" si="17"/>
        <v>47</v>
      </c>
      <c r="C542" s="168" t="s">
        <v>5431</v>
      </c>
      <c r="D542" s="246" t="s">
        <v>5603</v>
      </c>
      <c r="E542" s="209" t="s">
        <v>2798</v>
      </c>
      <c r="F542" s="246" t="s">
        <v>4676</v>
      </c>
      <c r="G542" s="246" t="s">
        <v>5762</v>
      </c>
      <c r="H542" s="219" t="s">
        <v>6245</v>
      </c>
      <c r="I542" s="83"/>
      <c r="J542" s="39"/>
      <c r="K542" s="87"/>
      <c r="L542" s="242"/>
      <c r="M542" s="260">
        <v>41897</v>
      </c>
      <c r="N542" t="str">
        <f t="shared" si="16"/>
        <v/>
      </c>
    </row>
    <row r="543" spans="1:14" ht="39.6" hidden="1" outlineLevel="2">
      <c r="A543" s="285"/>
      <c r="B543" s="332">
        <f t="shared" si="17"/>
        <v>47</v>
      </c>
      <c r="C543" s="168" t="s">
        <v>5538</v>
      </c>
      <c r="D543" s="246" t="s">
        <v>5708</v>
      </c>
      <c r="E543" s="209" t="s">
        <v>1938</v>
      </c>
      <c r="F543" s="246" t="s">
        <v>4676</v>
      </c>
      <c r="G543" s="246" t="s">
        <v>5775</v>
      </c>
      <c r="H543" s="223"/>
      <c r="I543" s="83"/>
      <c r="J543" s="39"/>
      <c r="K543" s="87"/>
      <c r="L543" s="242"/>
      <c r="M543" s="260">
        <v>41897</v>
      </c>
      <c r="N543" t="str">
        <f t="shared" si="16"/>
        <v/>
      </c>
    </row>
    <row r="544" spans="1:14" ht="39.6" hidden="1" outlineLevel="2">
      <c r="A544" s="285"/>
      <c r="B544" s="332">
        <f t="shared" si="17"/>
        <v>47</v>
      </c>
      <c r="C544" s="168" t="s">
        <v>5421</v>
      </c>
      <c r="D544" s="246" t="s">
        <v>5593</v>
      </c>
      <c r="E544" s="209" t="s">
        <v>2798</v>
      </c>
      <c r="F544" s="246" t="s">
        <v>4676</v>
      </c>
      <c r="G544" s="246" t="s">
        <v>6276</v>
      </c>
      <c r="H544" s="219" t="s">
        <v>6249</v>
      </c>
      <c r="I544" s="83"/>
      <c r="J544" s="39"/>
      <c r="K544" s="87"/>
      <c r="L544" s="242"/>
      <c r="M544" s="260">
        <v>41897</v>
      </c>
      <c r="N544" t="str">
        <f t="shared" si="16"/>
        <v/>
      </c>
    </row>
    <row r="545" spans="1:14" ht="39.6" hidden="1" outlineLevel="2">
      <c r="A545" s="285"/>
      <c r="B545" s="332">
        <f t="shared" si="17"/>
        <v>47</v>
      </c>
      <c r="C545" s="168" t="s">
        <v>5444</v>
      </c>
      <c r="D545" s="246" t="s">
        <v>5616</v>
      </c>
      <c r="E545" s="209" t="s">
        <v>2798</v>
      </c>
      <c r="F545" s="246" t="s">
        <v>4676</v>
      </c>
      <c r="G545" s="246" t="s">
        <v>5767</v>
      </c>
      <c r="H545" s="219" t="s">
        <v>6245</v>
      </c>
      <c r="I545" s="83"/>
      <c r="J545" s="39"/>
      <c r="K545" s="87"/>
      <c r="L545" s="242"/>
      <c r="M545" s="260">
        <v>41897</v>
      </c>
      <c r="N545" t="str">
        <f t="shared" si="16"/>
        <v/>
      </c>
    </row>
    <row r="546" spans="1:14" ht="39.6" hidden="1" outlineLevel="2">
      <c r="A546" s="285"/>
      <c r="B546" s="332">
        <f t="shared" si="17"/>
        <v>47</v>
      </c>
      <c r="C546" s="168" t="s">
        <v>5389</v>
      </c>
      <c r="D546" s="246" t="s">
        <v>3113</v>
      </c>
      <c r="E546" s="209" t="s">
        <v>2798</v>
      </c>
      <c r="F546" s="246" t="s">
        <v>4676</v>
      </c>
      <c r="G546" s="246" t="s">
        <v>5766</v>
      </c>
      <c r="H546" s="141">
        <v>42795</v>
      </c>
      <c r="I546" s="83"/>
      <c r="J546" s="39"/>
      <c r="K546" s="87"/>
      <c r="L546" s="242"/>
      <c r="M546" s="260">
        <v>41897</v>
      </c>
      <c r="N546" t="str">
        <f t="shared" si="16"/>
        <v>DUPLICATE</v>
      </c>
    </row>
    <row r="547" spans="1:14" ht="39.6" hidden="1" outlineLevel="2">
      <c r="A547" s="285"/>
      <c r="B547" s="332">
        <f t="shared" si="17"/>
        <v>47</v>
      </c>
      <c r="C547" s="168" t="s">
        <v>5399</v>
      </c>
      <c r="D547" s="246" t="s">
        <v>5573</v>
      </c>
      <c r="E547" s="209" t="s">
        <v>2798</v>
      </c>
      <c r="F547" s="246" t="s">
        <v>4676</v>
      </c>
      <c r="G547" s="246" t="s">
        <v>5762</v>
      </c>
      <c r="H547" s="141" t="s">
        <v>6245</v>
      </c>
      <c r="I547" s="83"/>
      <c r="J547" s="39"/>
      <c r="K547" s="87"/>
      <c r="L547" s="242"/>
      <c r="M547" s="260">
        <v>41897</v>
      </c>
      <c r="N547" t="str">
        <f t="shared" si="16"/>
        <v/>
      </c>
    </row>
    <row r="548" spans="1:14" ht="39.6" hidden="1" outlineLevel="2">
      <c r="A548" s="285"/>
      <c r="B548" s="332">
        <f t="shared" si="17"/>
        <v>47</v>
      </c>
      <c r="C548" s="168" t="s">
        <v>5546</v>
      </c>
      <c r="D548" s="246" t="s">
        <v>5716</v>
      </c>
      <c r="E548" s="209" t="s">
        <v>1938</v>
      </c>
      <c r="F548" s="246" t="s">
        <v>4676</v>
      </c>
      <c r="G548" s="246" t="s">
        <v>5773</v>
      </c>
      <c r="H548" s="308"/>
      <c r="I548" s="83"/>
      <c r="J548" s="39"/>
      <c r="K548" s="87"/>
      <c r="L548" s="242"/>
      <c r="M548" s="260">
        <v>41897</v>
      </c>
      <c r="N548" t="str">
        <f t="shared" si="16"/>
        <v/>
      </c>
    </row>
    <row r="549" spans="1:14" ht="39.6" hidden="1" outlineLevel="2">
      <c r="A549" s="285"/>
      <c r="B549" s="332">
        <f t="shared" si="17"/>
        <v>47</v>
      </c>
      <c r="C549" s="168" t="s">
        <v>5480</v>
      </c>
      <c r="D549" s="246" t="s">
        <v>5651</v>
      </c>
      <c r="E549" s="209" t="s">
        <v>2798</v>
      </c>
      <c r="F549" s="246" t="s">
        <v>4676</v>
      </c>
      <c r="G549" s="246" t="s">
        <v>5772</v>
      </c>
      <c r="H549" s="220">
        <v>42795</v>
      </c>
      <c r="I549" s="83"/>
      <c r="J549" s="39"/>
      <c r="K549" s="87"/>
      <c r="L549" s="242"/>
      <c r="M549" s="260">
        <v>41897</v>
      </c>
      <c r="N549" t="str">
        <f t="shared" si="16"/>
        <v/>
      </c>
    </row>
    <row r="550" spans="1:14" ht="39.6" hidden="1" outlineLevel="2">
      <c r="A550" s="285"/>
      <c r="B550" s="332">
        <f t="shared" si="17"/>
        <v>47</v>
      </c>
      <c r="C550" s="24" t="s">
        <v>6280</v>
      </c>
      <c r="D550" s="246" t="s">
        <v>3391</v>
      </c>
      <c r="E550" s="209" t="s">
        <v>1938</v>
      </c>
      <c r="F550" s="246" t="s">
        <v>4676</v>
      </c>
      <c r="G550" s="246" t="s">
        <v>6077</v>
      </c>
      <c r="H550" s="220"/>
      <c r="I550" s="83"/>
      <c r="J550" s="39"/>
      <c r="K550" s="87"/>
      <c r="L550" s="242">
        <v>42597</v>
      </c>
      <c r="M550" s="260"/>
      <c r="N550" t="str">
        <f t="shared" si="16"/>
        <v>DUPLICATE</v>
      </c>
    </row>
    <row r="551" spans="1:14" ht="39.6" hidden="1" outlineLevel="2">
      <c r="A551" s="285"/>
      <c r="B551" s="332">
        <f t="shared" si="17"/>
        <v>47</v>
      </c>
      <c r="C551" s="168" t="s">
        <v>5531</v>
      </c>
      <c r="D551" s="246" t="s">
        <v>5701</v>
      </c>
      <c r="E551" s="209" t="s">
        <v>1938</v>
      </c>
      <c r="F551" s="246" t="s">
        <v>4676</v>
      </c>
      <c r="G551" s="246" t="s">
        <v>5773</v>
      </c>
      <c r="H551" s="223"/>
      <c r="I551" s="83"/>
      <c r="J551" s="39"/>
      <c r="K551" s="87"/>
      <c r="L551" s="242"/>
      <c r="M551" s="260">
        <v>41897</v>
      </c>
      <c r="N551" t="str">
        <f t="shared" si="16"/>
        <v/>
      </c>
    </row>
    <row r="552" spans="1:14" ht="39.6" hidden="1" outlineLevel="2">
      <c r="A552" s="285"/>
      <c r="B552" s="332">
        <f t="shared" si="17"/>
        <v>47</v>
      </c>
      <c r="C552" s="168" t="s">
        <v>5533</v>
      </c>
      <c r="D552" s="246" t="s">
        <v>5703</v>
      </c>
      <c r="E552" s="209" t="s">
        <v>1938</v>
      </c>
      <c r="F552" s="246" t="s">
        <v>4676</v>
      </c>
      <c r="G552" s="246" t="s">
        <v>5773</v>
      </c>
      <c r="H552" s="223"/>
      <c r="I552" s="83"/>
      <c r="J552" s="39"/>
      <c r="K552" s="87"/>
      <c r="L552" s="242"/>
      <c r="M552" s="260">
        <v>41897</v>
      </c>
      <c r="N552" t="str">
        <f t="shared" si="16"/>
        <v/>
      </c>
    </row>
    <row r="553" spans="1:14" ht="39.6" hidden="1" outlineLevel="2">
      <c r="A553" s="285"/>
      <c r="B553" s="332">
        <f t="shared" si="17"/>
        <v>47</v>
      </c>
      <c r="C553" s="168" t="s">
        <v>5522</v>
      </c>
      <c r="D553" s="246" t="s">
        <v>5693</v>
      </c>
      <c r="E553" s="209" t="s">
        <v>1938</v>
      </c>
      <c r="F553" s="246" t="s">
        <v>4676</v>
      </c>
      <c r="G553" s="246" t="s">
        <v>5773</v>
      </c>
      <c r="H553" s="308"/>
      <c r="I553" s="83"/>
      <c r="J553" s="39"/>
      <c r="K553" s="87"/>
      <c r="L553" s="242"/>
      <c r="M553" s="260">
        <v>41897</v>
      </c>
      <c r="N553" t="str">
        <f t="shared" si="16"/>
        <v/>
      </c>
    </row>
    <row r="554" spans="1:14" ht="39.6" hidden="1" outlineLevel="2">
      <c r="A554" s="285"/>
      <c r="B554" s="332">
        <f t="shared" si="17"/>
        <v>47</v>
      </c>
      <c r="C554" s="168" t="s">
        <v>5410</v>
      </c>
      <c r="D554" s="246" t="s">
        <v>5584</v>
      </c>
      <c r="E554" s="209" t="s">
        <v>2798</v>
      </c>
      <c r="F554" s="246" t="s">
        <v>4676</v>
      </c>
      <c r="G554" s="246" t="s">
        <v>5766</v>
      </c>
      <c r="H554" s="80">
        <v>42795</v>
      </c>
      <c r="I554" s="83"/>
      <c r="J554" s="39"/>
      <c r="K554" s="87"/>
      <c r="L554" s="242"/>
      <c r="M554" s="260">
        <v>41897</v>
      </c>
      <c r="N554" t="str">
        <f t="shared" si="16"/>
        <v/>
      </c>
    </row>
    <row r="555" spans="1:14" ht="39.6" hidden="1" outlineLevel="2">
      <c r="A555" s="285"/>
      <c r="B555" s="332">
        <f t="shared" si="17"/>
        <v>47</v>
      </c>
      <c r="C555" s="24" t="s">
        <v>6281</v>
      </c>
      <c r="D555" s="246" t="s">
        <v>6282</v>
      </c>
      <c r="E555" s="209" t="s">
        <v>2798</v>
      </c>
      <c r="F555" s="246" t="s">
        <v>4676</v>
      </c>
      <c r="G555" s="246" t="s">
        <v>6075</v>
      </c>
      <c r="H555" s="88" t="s">
        <v>6283</v>
      </c>
      <c r="I555" s="83"/>
      <c r="J555" s="39"/>
      <c r="K555" s="87"/>
      <c r="L555" s="242">
        <v>42597</v>
      </c>
      <c r="M555" s="260"/>
      <c r="N555" t="str">
        <f t="shared" si="16"/>
        <v/>
      </c>
    </row>
    <row r="556" spans="1:14" ht="39.6" hidden="1" outlineLevel="2">
      <c r="A556" s="285"/>
      <c r="B556" s="332">
        <f t="shared" si="17"/>
        <v>47</v>
      </c>
      <c r="C556" s="168" t="s">
        <v>5521</v>
      </c>
      <c r="D556" s="246" t="s">
        <v>5692</v>
      </c>
      <c r="E556" s="209" t="s">
        <v>1938</v>
      </c>
      <c r="F556" s="246" t="s">
        <v>4676</v>
      </c>
      <c r="G556" s="246" t="s">
        <v>5773</v>
      </c>
      <c r="H556" s="308"/>
      <c r="I556" s="83"/>
      <c r="J556" s="39"/>
      <c r="K556" s="87"/>
      <c r="L556" s="242"/>
      <c r="M556" s="260">
        <v>41897</v>
      </c>
      <c r="N556" t="str">
        <f t="shared" si="16"/>
        <v/>
      </c>
    </row>
    <row r="557" spans="1:14" ht="39.6" hidden="1" outlineLevel="2">
      <c r="A557" s="285"/>
      <c r="B557" s="332">
        <f t="shared" si="17"/>
        <v>47</v>
      </c>
      <c r="C557" s="168" t="s">
        <v>5485</v>
      </c>
      <c r="D557" s="246" t="s">
        <v>5656</v>
      </c>
      <c r="E557" s="209" t="s">
        <v>2798</v>
      </c>
      <c r="F557" s="246" t="s">
        <v>4676</v>
      </c>
      <c r="G557" s="246" t="s">
        <v>5762</v>
      </c>
      <c r="H557" s="77" t="s">
        <v>6245</v>
      </c>
      <c r="I557" s="83"/>
      <c r="J557" s="39"/>
      <c r="K557" s="87"/>
      <c r="L557" s="242"/>
      <c r="M557" s="260">
        <v>41897</v>
      </c>
      <c r="N557" t="str">
        <f t="shared" si="16"/>
        <v/>
      </c>
    </row>
    <row r="558" spans="1:14" ht="39.6" hidden="1" outlineLevel="2">
      <c r="A558" s="285"/>
      <c r="B558" s="332">
        <f t="shared" si="17"/>
        <v>47</v>
      </c>
      <c r="C558" s="168" t="s">
        <v>5510</v>
      </c>
      <c r="D558" s="246" t="s">
        <v>5681</v>
      </c>
      <c r="E558" s="209" t="s">
        <v>2798</v>
      </c>
      <c r="F558" s="246" t="s">
        <v>4676</v>
      </c>
      <c r="G558" s="246" t="s">
        <v>5767</v>
      </c>
      <c r="H558" s="77" t="s">
        <v>6245</v>
      </c>
      <c r="I558" s="83"/>
      <c r="J558" s="39"/>
      <c r="K558" s="87"/>
      <c r="L558" s="242"/>
      <c r="M558" s="260">
        <v>41897</v>
      </c>
      <c r="N558" t="str">
        <f t="shared" si="16"/>
        <v/>
      </c>
    </row>
    <row r="559" spans="1:14" ht="39.6" hidden="1" outlineLevel="2">
      <c r="A559" s="285"/>
      <c r="B559" s="332">
        <f t="shared" si="17"/>
        <v>47</v>
      </c>
      <c r="C559" s="168" t="s">
        <v>5488</v>
      </c>
      <c r="D559" s="246" t="s">
        <v>5659</v>
      </c>
      <c r="E559" s="209" t="s">
        <v>2798</v>
      </c>
      <c r="F559" s="246" t="s">
        <v>4676</v>
      </c>
      <c r="G559" s="246" t="s">
        <v>5762</v>
      </c>
      <c r="H559" s="77" t="s">
        <v>6245</v>
      </c>
      <c r="I559" s="83"/>
      <c r="J559" s="39"/>
      <c r="K559" s="87"/>
      <c r="L559" s="242"/>
      <c r="M559" s="260">
        <v>41897</v>
      </c>
      <c r="N559" t="str">
        <f t="shared" si="16"/>
        <v/>
      </c>
    </row>
    <row r="560" spans="1:14" ht="39.6" hidden="1" outlineLevel="2">
      <c r="A560" s="285"/>
      <c r="B560" s="332">
        <f t="shared" si="17"/>
        <v>47</v>
      </c>
      <c r="C560" s="168" t="s">
        <v>5430</v>
      </c>
      <c r="D560" s="246" t="s">
        <v>5602</v>
      </c>
      <c r="E560" s="209" t="s">
        <v>2798</v>
      </c>
      <c r="F560" s="246" t="s">
        <v>4676</v>
      </c>
      <c r="G560" s="246" t="s">
        <v>5766</v>
      </c>
      <c r="H560" s="80">
        <v>42795</v>
      </c>
      <c r="I560" s="83"/>
      <c r="J560" s="39"/>
      <c r="K560" s="87"/>
      <c r="L560" s="242"/>
      <c r="M560" s="260">
        <v>41897</v>
      </c>
      <c r="N560" t="str">
        <f t="shared" si="16"/>
        <v/>
      </c>
    </row>
    <row r="561" spans="1:14" ht="39.6" hidden="1" outlineLevel="2">
      <c r="A561" s="285"/>
      <c r="B561" s="332">
        <f t="shared" si="17"/>
        <v>47</v>
      </c>
      <c r="C561" s="168" t="s">
        <v>5548</v>
      </c>
      <c r="D561" s="246" t="s">
        <v>5718</v>
      </c>
      <c r="E561" s="209" t="s">
        <v>1938</v>
      </c>
      <c r="F561" s="246" t="s">
        <v>4676</v>
      </c>
      <c r="G561" s="246" t="s">
        <v>5773</v>
      </c>
      <c r="H561" s="308"/>
      <c r="I561" s="83"/>
      <c r="J561" s="39"/>
      <c r="K561" s="87"/>
      <c r="L561" s="242"/>
      <c r="M561" s="260">
        <v>41897</v>
      </c>
      <c r="N561" t="str">
        <f t="shared" si="16"/>
        <v/>
      </c>
    </row>
    <row r="562" spans="1:14" ht="39.6" hidden="1" outlineLevel="2">
      <c r="A562" s="285"/>
      <c r="B562" s="332">
        <f t="shared" si="17"/>
        <v>47</v>
      </c>
      <c r="C562" s="168" t="s">
        <v>5438</v>
      </c>
      <c r="D562" s="246" t="s">
        <v>5610</v>
      </c>
      <c r="E562" s="209" t="s">
        <v>2798</v>
      </c>
      <c r="F562" s="246" t="s">
        <v>4676</v>
      </c>
      <c r="G562" s="246" t="s">
        <v>5762</v>
      </c>
      <c r="H562" s="77" t="s">
        <v>6245</v>
      </c>
      <c r="I562" s="83"/>
      <c r="J562" s="39"/>
      <c r="K562" s="87"/>
      <c r="L562" s="242"/>
      <c r="M562" s="260">
        <v>41897</v>
      </c>
      <c r="N562" t="str">
        <f t="shared" si="16"/>
        <v/>
      </c>
    </row>
    <row r="563" spans="1:14" ht="39.6" hidden="1" outlineLevel="2">
      <c r="A563" s="285"/>
      <c r="B563" s="332">
        <f t="shared" si="17"/>
        <v>47</v>
      </c>
      <c r="C563" s="168" t="s">
        <v>5567</v>
      </c>
      <c r="D563" s="246" t="s">
        <v>5736</v>
      </c>
      <c r="E563" s="209" t="s">
        <v>1938</v>
      </c>
      <c r="F563" s="246" t="s">
        <v>4676</v>
      </c>
      <c r="G563" s="246" t="s">
        <v>5773</v>
      </c>
      <c r="H563" s="308" t="s">
        <v>6244</v>
      </c>
      <c r="I563" s="83"/>
      <c r="J563" s="39"/>
      <c r="K563" s="87"/>
      <c r="L563" s="242"/>
      <c r="M563" s="260">
        <v>41897</v>
      </c>
      <c r="N563" t="str">
        <f t="shared" si="16"/>
        <v/>
      </c>
    </row>
    <row r="564" spans="1:14" ht="39.6" hidden="1" outlineLevel="2">
      <c r="A564" s="285"/>
      <c r="B564" s="332">
        <f t="shared" si="17"/>
        <v>47</v>
      </c>
      <c r="C564" s="168" t="s">
        <v>5511</v>
      </c>
      <c r="D564" s="246" t="s">
        <v>5682</v>
      </c>
      <c r="E564" s="246" t="s">
        <v>2798</v>
      </c>
      <c r="F564" s="246" t="s">
        <v>4676</v>
      </c>
      <c r="G564" s="246" t="s">
        <v>5763</v>
      </c>
      <c r="H564" s="219" t="s">
        <v>6249</v>
      </c>
      <c r="I564" s="83"/>
      <c r="J564" s="39"/>
      <c r="K564" s="87"/>
      <c r="L564" s="242"/>
      <c r="M564" s="260" t="s">
        <v>7139</v>
      </c>
      <c r="N564" t="str">
        <f t="shared" si="16"/>
        <v/>
      </c>
    </row>
    <row r="565" spans="1:14" ht="39.6" hidden="1" outlineLevel="2">
      <c r="A565" s="285"/>
      <c r="B565" s="332">
        <f t="shared" si="17"/>
        <v>47</v>
      </c>
      <c r="C565" s="168" t="s">
        <v>5423</v>
      </c>
      <c r="D565" s="246" t="s">
        <v>5595</v>
      </c>
      <c r="E565" s="209" t="s">
        <v>2798</v>
      </c>
      <c r="F565" s="246" t="s">
        <v>4676</v>
      </c>
      <c r="G565" s="246" t="s">
        <v>5766</v>
      </c>
      <c r="H565" s="141">
        <v>42795</v>
      </c>
      <c r="I565" s="83"/>
      <c r="J565" s="39"/>
      <c r="K565" s="87"/>
      <c r="L565" s="242"/>
      <c r="M565" s="260">
        <v>41897</v>
      </c>
      <c r="N565" t="str">
        <f t="shared" si="16"/>
        <v/>
      </c>
    </row>
    <row r="566" spans="1:14" ht="39.6" hidden="1" outlineLevel="2">
      <c r="A566" s="285"/>
      <c r="B566" s="332">
        <f t="shared" si="17"/>
        <v>47</v>
      </c>
      <c r="C566" s="168" t="s">
        <v>5391</v>
      </c>
      <c r="D566" s="246" t="s">
        <v>1103</v>
      </c>
      <c r="E566" s="209" t="s">
        <v>2798</v>
      </c>
      <c r="F566" s="246" t="s">
        <v>4676</v>
      </c>
      <c r="G566" s="246" t="s">
        <v>5766</v>
      </c>
      <c r="H566" s="80">
        <v>42795</v>
      </c>
      <c r="I566" s="83"/>
      <c r="J566" s="39"/>
      <c r="K566" s="87"/>
      <c r="L566" s="242"/>
      <c r="M566" s="260">
        <v>41897</v>
      </c>
      <c r="N566" t="str">
        <f t="shared" si="16"/>
        <v>DUPLICATE</v>
      </c>
    </row>
    <row r="567" spans="1:14" ht="39.6" hidden="1" outlineLevel="2">
      <c r="A567" s="285"/>
      <c r="B567" s="332">
        <f t="shared" si="17"/>
        <v>47</v>
      </c>
      <c r="C567" s="168" t="s">
        <v>5519</v>
      </c>
      <c r="D567" s="246" t="s">
        <v>5690</v>
      </c>
      <c r="E567" s="209" t="s">
        <v>1938</v>
      </c>
      <c r="F567" s="246" t="s">
        <v>4676</v>
      </c>
      <c r="G567" s="246" t="s">
        <v>5773</v>
      </c>
      <c r="H567" s="223"/>
      <c r="I567" s="83"/>
      <c r="J567" s="39"/>
      <c r="K567" s="87"/>
      <c r="L567" s="242"/>
      <c r="M567" s="260">
        <v>41897</v>
      </c>
      <c r="N567" t="str">
        <f t="shared" si="16"/>
        <v/>
      </c>
    </row>
    <row r="568" spans="1:14" ht="39.6" hidden="1" outlineLevel="2">
      <c r="A568" s="285"/>
      <c r="B568" s="332">
        <f t="shared" si="17"/>
        <v>47</v>
      </c>
      <c r="C568" s="168" t="s">
        <v>5547</v>
      </c>
      <c r="D568" s="246" t="s">
        <v>5717</v>
      </c>
      <c r="E568" s="209" t="s">
        <v>2798</v>
      </c>
      <c r="F568" s="246" t="s">
        <v>4676</v>
      </c>
      <c r="G568" s="42" t="s">
        <v>6523</v>
      </c>
      <c r="H568" s="77" t="s">
        <v>6524</v>
      </c>
      <c r="I568" s="83"/>
      <c r="J568" s="39"/>
      <c r="K568" s="87"/>
      <c r="L568" s="242"/>
      <c r="M568" s="260" t="s">
        <v>7139</v>
      </c>
      <c r="N568" t="str">
        <f t="shared" si="16"/>
        <v/>
      </c>
    </row>
    <row r="569" spans="1:14" ht="39.6" hidden="1" outlineLevel="2">
      <c r="A569" s="285"/>
      <c r="B569" s="332">
        <f t="shared" si="17"/>
        <v>47</v>
      </c>
      <c r="C569" s="168" t="s">
        <v>5428</v>
      </c>
      <c r="D569" s="246" t="s">
        <v>5600</v>
      </c>
      <c r="E569" s="209" t="s">
        <v>2798</v>
      </c>
      <c r="F569" s="246" t="s">
        <v>4676</v>
      </c>
      <c r="G569" s="246" t="s">
        <v>5767</v>
      </c>
      <c r="H569" s="77" t="s">
        <v>6245</v>
      </c>
      <c r="I569" s="83"/>
      <c r="J569" s="39"/>
      <c r="K569" s="87"/>
      <c r="L569" s="242"/>
      <c r="M569" s="260">
        <v>41897</v>
      </c>
      <c r="N569" t="str">
        <f t="shared" si="16"/>
        <v/>
      </c>
    </row>
    <row r="570" spans="1:14" ht="39.6" hidden="1" outlineLevel="2">
      <c r="A570" s="285"/>
      <c r="B570" s="332">
        <f t="shared" si="17"/>
        <v>47</v>
      </c>
      <c r="C570" s="168" t="s">
        <v>5405</v>
      </c>
      <c r="D570" s="246" t="s">
        <v>5579</v>
      </c>
      <c r="E570" s="209" t="s">
        <v>2798</v>
      </c>
      <c r="F570" s="246" t="s">
        <v>4676</v>
      </c>
      <c r="G570" s="246" t="s">
        <v>5766</v>
      </c>
      <c r="H570" s="141">
        <v>42795</v>
      </c>
      <c r="I570" s="83"/>
      <c r="J570" s="39"/>
      <c r="K570" s="87"/>
      <c r="L570" s="242"/>
      <c r="M570" s="260">
        <v>41897</v>
      </c>
      <c r="N570" t="str">
        <f t="shared" si="16"/>
        <v/>
      </c>
    </row>
    <row r="571" spans="1:14" ht="39.6" hidden="1" outlineLevel="2">
      <c r="A571" s="285"/>
      <c r="B571" s="332">
        <f t="shared" si="17"/>
        <v>47</v>
      </c>
      <c r="C571" s="168" t="s">
        <v>5502</v>
      </c>
      <c r="D571" s="246" t="s">
        <v>5673</v>
      </c>
      <c r="E571" s="246" t="s">
        <v>2798</v>
      </c>
      <c r="F571" s="246" t="s">
        <v>4676</v>
      </c>
      <c r="G571" s="246" t="s">
        <v>5763</v>
      </c>
      <c r="H571" s="219" t="s">
        <v>6249</v>
      </c>
      <c r="I571" s="83"/>
      <c r="J571" s="39"/>
      <c r="K571" s="87"/>
      <c r="L571" s="242"/>
      <c r="M571" s="260" t="s">
        <v>7139</v>
      </c>
      <c r="N571" t="str">
        <f t="shared" si="16"/>
        <v/>
      </c>
    </row>
    <row r="572" spans="1:14" ht="39.6" hidden="1" outlineLevel="2">
      <c r="A572" s="285"/>
      <c r="B572" s="332">
        <f t="shared" si="17"/>
        <v>47</v>
      </c>
      <c r="C572" s="168" t="s">
        <v>5435</v>
      </c>
      <c r="D572" s="246" t="s">
        <v>5607</v>
      </c>
      <c r="E572" s="209" t="s">
        <v>2798</v>
      </c>
      <c r="F572" s="246" t="s">
        <v>4676</v>
      </c>
      <c r="G572" s="246" t="s">
        <v>5762</v>
      </c>
      <c r="H572" s="77" t="s">
        <v>6245</v>
      </c>
      <c r="I572" s="83"/>
      <c r="J572" s="39"/>
      <c r="K572" s="87"/>
      <c r="L572" s="242"/>
      <c r="M572" s="260">
        <v>41897</v>
      </c>
      <c r="N572" t="str">
        <f t="shared" si="16"/>
        <v/>
      </c>
    </row>
    <row r="573" spans="1:14" ht="39.6" hidden="1" outlineLevel="2">
      <c r="A573" s="285"/>
      <c r="B573" s="332">
        <f t="shared" si="17"/>
        <v>47</v>
      </c>
      <c r="C573" s="168" t="s">
        <v>5490</v>
      </c>
      <c r="D573" s="246" t="s">
        <v>5661</v>
      </c>
      <c r="E573" s="209" t="s">
        <v>2798</v>
      </c>
      <c r="F573" s="246" t="s">
        <v>4676</v>
      </c>
      <c r="G573" s="246" t="s">
        <v>5771</v>
      </c>
      <c r="H573" s="218">
        <v>42795</v>
      </c>
      <c r="I573" s="83"/>
      <c r="J573" s="39"/>
      <c r="K573" s="87"/>
      <c r="L573" s="242"/>
      <c r="M573" s="260">
        <v>41897</v>
      </c>
      <c r="N573" t="str">
        <f t="shared" si="16"/>
        <v/>
      </c>
    </row>
    <row r="574" spans="1:14" ht="39.6" hidden="1" outlineLevel="2">
      <c r="A574" s="285"/>
      <c r="B574" s="332">
        <f t="shared" si="17"/>
        <v>47</v>
      </c>
      <c r="C574" s="168" t="s">
        <v>5506</v>
      </c>
      <c r="D574" s="246" t="s">
        <v>5677</v>
      </c>
      <c r="E574" s="209" t="s">
        <v>2798</v>
      </c>
      <c r="F574" s="246" t="s">
        <v>4676</v>
      </c>
      <c r="G574" s="246" t="s">
        <v>5763</v>
      </c>
      <c r="H574" s="219" t="s">
        <v>6249</v>
      </c>
      <c r="I574" s="83"/>
      <c r="J574" s="39"/>
      <c r="K574" s="87"/>
      <c r="L574" s="242"/>
      <c r="M574" s="310" t="s">
        <v>7139</v>
      </c>
      <c r="N574" t="str">
        <f t="shared" si="16"/>
        <v/>
      </c>
    </row>
    <row r="575" spans="1:14" hidden="1" outlineLevel="2">
      <c r="A575" s="285"/>
      <c r="B575" s="332">
        <f t="shared" si="17"/>
        <v>47</v>
      </c>
      <c r="C575" s="168" t="s">
        <v>2885</v>
      </c>
      <c r="D575" s="246" t="s">
        <v>2889</v>
      </c>
      <c r="E575" s="210" t="s">
        <v>1156</v>
      </c>
      <c r="F575" s="246" t="s">
        <v>4676</v>
      </c>
      <c r="G575" s="359" t="s">
        <v>5755</v>
      </c>
      <c r="H575" s="223"/>
      <c r="I575" s="83"/>
      <c r="J575" s="39"/>
      <c r="K575" s="188">
        <v>9.9999999999999995E-8</v>
      </c>
      <c r="L575" s="242"/>
      <c r="M575" s="260">
        <v>42231</v>
      </c>
      <c r="N575" t="str">
        <f t="shared" si="16"/>
        <v/>
      </c>
    </row>
    <row r="576" spans="1:14" ht="39.6" hidden="1" outlineLevel="2">
      <c r="A576" s="285"/>
      <c r="B576" s="332">
        <f t="shared" si="17"/>
        <v>47</v>
      </c>
      <c r="C576" s="168" t="s">
        <v>5558</v>
      </c>
      <c r="D576" s="246" t="s">
        <v>5728</v>
      </c>
      <c r="E576" s="209" t="s">
        <v>1938</v>
      </c>
      <c r="F576" s="246" t="s">
        <v>4676</v>
      </c>
      <c r="G576" s="246" t="s">
        <v>5774</v>
      </c>
      <c r="H576" s="223"/>
      <c r="I576" s="83"/>
      <c r="J576" s="39"/>
      <c r="K576" s="87"/>
      <c r="L576" s="242"/>
      <c r="M576" s="260">
        <v>41897</v>
      </c>
      <c r="N576" t="str">
        <f t="shared" si="16"/>
        <v/>
      </c>
    </row>
    <row r="577" spans="1:14" ht="39.6" hidden="1" outlineLevel="2">
      <c r="A577" s="285"/>
      <c r="B577" s="332">
        <f t="shared" si="17"/>
        <v>47</v>
      </c>
      <c r="C577" s="168" t="s">
        <v>5563</v>
      </c>
      <c r="D577" s="246" t="s">
        <v>5733</v>
      </c>
      <c r="E577" s="209" t="s">
        <v>1938</v>
      </c>
      <c r="F577" s="246" t="s">
        <v>4676</v>
      </c>
      <c r="G577" s="246" t="s">
        <v>5775</v>
      </c>
      <c r="H577" s="308"/>
      <c r="I577" s="83"/>
      <c r="J577" s="39"/>
      <c r="K577" s="87"/>
      <c r="L577" s="242"/>
      <c r="M577" s="260">
        <v>41897</v>
      </c>
      <c r="N577" t="str">
        <f t="shared" si="16"/>
        <v/>
      </c>
    </row>
    <row r="578" spans="1:14" ht="39.6" hidden="1" outlineLevel="2">
      <c r="A578" s="285"/>
      <c r="B578" s="332">
        <f t="shared" si="17"/>
        <v>47</v>
      </c>
      <c r="C578" s="168" t="s">
        <v>1582</v>
      </c>
      <c r="D578" s="246" t="s">
        <v>1583</v>
      </c>
      <c r="E578" s="209" t="s">
        <v>2798</v>
      </c>
      <c r="F578" s="246" t="s">
        <v>4676</v>
      </c>
      <c r="G578" s="246" t="s">
        <v>5769</v>
      </c>
      <c r="H578" s="218">
        <v>42795</v>
      </c>
      <c r="I578" s="83"/>
      <c r="J578" s="39"/>
      <c r="K578" s="87"/>
      <c r="L578" s="242"/>
      <c r="M578" s="260">
        <v>41897</v>
      </c>
      <c r="N578" t="str">
        <f t="shared" ref="N578:N641" si="18">IF(D578="NA","",IF(COUNTIF($D$2:$D$4998,D578)&gt;1,"DUPLICATE",""))</f>
        <v>DUPLICATE</v>
      </c>
    </row>
    <row r="579" spans="1:14" ht="39.6" hidden="1" outlineLevel="2">
      <c r="A579" s="285"/>
      <c r="B579" s="332">
        <f t="shared" ref="B579:B642" si="19">IF(A579&gt;0,A579,B578)</f>
        <v>47</v>
      </c>
      <c r="C579" s="168" t="s">
        <v>5414</v>
      </c>
      <c r="D579" s="246" t="s">
        <v>5588</v>
      </c>
      <c r="E579" s="209" t="s">
        <v>2798</v>
      </c>
      <c r="F579" s="246" t="s">
        <v>4676</v>
      </c>
      <c r="G579" s="246" t="s">
        <v>5769</v>
      </c>
      <c r="H579" s="218">
        <v>42795</v>
      </c>
      <c r="I579" s="83"/>
      <c r="J579" s="39"/>
      <c r="K579" s="87"/>
      <c r="L579" s="242"/>
      <c r="M579" s="260">
        <v>41897</v>
      </c>
      <c r="N579" t="str">
        <f t="shared" si="18"/>
        <v/>
      </c>
    </row>
    <row r="580" spans="1:14" ht="39.6" hidden="1" outlineLevel="2">
      <c r="A580" s="285"/>
      <c r="B580" s="332">
        <f t="shared" si="19"/>
        <v>47</v>
      </c>
      <c r="C580" s="168" t="s">
        <v>5505</v>
      </c>
      <c r="D580" s="246" t="s">
        <v>5676</v>
      </c>
      <c r="E580" s="209" t="s">
        <v>2798</v>
      </c>
      <c r="F580" s="246" t="s">
        <v>4676</v>
      </c>
      <c r="G580" s="246" t="s">
        <v>5769</v>
      </c>
      <c r="H580" s="218">
        <v>42795</v>
      </c>
      <c r="I580" s="83"/>
      <c r="J580" s="39"/>
      <c r="K580" s="87"/>
      <c r="L580" s="242"/>
      <c r="M580" s="260">
        <v>41897</v>
      </c>
      <c r="N580" t="str">
        <f t="shared" si="18"/>
        <v/>
      </c>
    </row>
    <row r="581" spans="1:14" ht="39.6" hidden="1" outlineLevel="2">
      <c r="A581" s="285"/>
      <c r="B581" s="332">
        <f t="shared" si="19"/>
        <v>47</v>
      </c>
      <c r="C581" s="168" t="s">
        <v>6211</v>
      </c>
      <c r="D581" s="246" t="s">
        <v>6212</v>
      </c>
      <c r="E581" s="209" t="s">
        <v>2798</v>
      </c>
      <c r="F581" s="246" t="s">
        <v>4676</v>
      </c>
      <c r="G581" s="246" t="s">
        <v>6058</v>
      </c>
      <c r="H581" s="218">
        <v>42795</v>
      </c>
      <c r="I581" s="83"/>
      <c r="J581" s="39"/>
      <c r="K581" s="87"/>
      <c r="L581" s="242">
        <v>42401</v>
      </c>
      <c r="M581" s="260"/>
      <c r="N581" t="str">
        <f t="shared" si="18"/>
        <v/>
      </c>
    </row>
    <row r="582" spans="1:14" ht="39.6" hidden="1" outlineLevel="2">
      <c r="A582" s="285"/>
      <c r="B582" s="332">
        <f t="shared" si="19"/>
        <v>47</v>
      </c>
      <c r="C582" s="168" t="s">
        <v>5408</v>
      </c>
      <c r="D582" s="246" t="s">
        <v>5582</v>
      </c>
      <c r="E582" s="209" t="s">
        <v>2798</v>
      </c>
      <c r="F582" s="246" t="s">
        <v>4676</v>
      </c>
      <c r="G582" s="246" t="s">
        <v>5769</v>
      </c>
      <c r="H582" s="218">
        <v>42795</v>
      </c>
      <c r="I582" s="83"/>
      <c r="J582" s="39"/>
      <c r="K582" s="87"/>
      <c r="L582" s="242"/>
      <c r="M582" s="260">
        <v>41897</v>
      </c>
      <c r="N582" t="str">
        <f t="shared" si="18"/>
        <v/>
      </c>
    </row>
    <row r="583" spans="1:14" ht="59.4" hidden="1" customHeight="1" outlineLevel="2">
      <c r="A583" s="285"/>
      <c r="B583" s="332">
        <f t="shared" si="19"/>
        <v>47</v>
      </c>
      <c r="C583" s="168" t="s">
        <v>5518</v>
      </c>
      <c r="D583" s="246" t="s">
        <v>5689</v>
      </c>
      <c r="E583" s="209" t="s">
        <v>2798</v>
      </c>
      <c r="F583" s="246" t="s">
        <v>4676</v>
      </c>
      <c r="G583" s="246" t="s">
        <v>7121</v>
      </c>
      <c r="H583" s="77" t="s">
        <v>6245</v>
      </c>
      <c r="I583" s="83"/>
      <c r="J583" s="39"/>
      <c r="K583" s="87"/>
      <c r="L583" s="242"/>
      <c r="M583" s="260">
        <v>43497</v>
      </c>
      <c r="N583" t="str">
        <f t="shared" si="18"/>
        <v>DUPLICATE</v>
      </c>
    </row>
    <row r="584" spans="1:14" ht="39.6" hidden="1" outlineLevel="2">
      <c r="A584" s="285"/>
      <c r="B584" s="332">
        <f t="shared" si="19"/>
        <v>47</v>
      </c>
      <c r="C584" s="168" t="s">
        <v>5738</v>
      </c>
      <c r="D584" s="246" t="s">
        <v>373</v>
      </c>
      <c r="E584" s="209" t="s">
        <v>2798</v>
      </c>
      <c r="F584" s="246" t="s">
        <v>4676</v>
      </c>
      <c r="G584" s="246" t="s">
        <v>5762</v>
      </c>
      <c r="H584" s="77" t="s">
        <v>6245</v>
      </c>
      <c r="I584" s="83"/>
      <c r="J584" s="39"/>
      <c r="K584" s="87"/>
      <c r="L584" s="242"/>
      <c r="M584" s="260">
        <v>41897</v>
      </c>
      <c r="N584" t="str">
        <f t="shared" si="18"/>
        <v>DUPLICATE</v>
      </c>
    </row>
    <row r="585" spans="1:14" ht="39.6" hidden="1" outlineLevel="2">
      <c r="A585" s="285"/>
      <c r="B585" s="332">
        <f t="shared" si="19"/>
        <v>47</v>
      </c>
      <c r="C585" s="168" t="s">
        <v>5740</v>
      </c>
      <c r="D585" s="246" t="s">
        <v>1136</v>
      </c>
      <c r="E585" s="209" t="s">
        <v>2798</v>
      </c>
      <c r="F585" s="246" t="s">
        <v>4676</v>
      </c>
      <c r="G585" s="246" t="s">
        <v>5762</v>
      </c>
      <c r="H585" s="77" t="s">
        <v>6245</v>
      </c>
      <c r="I585" s="83"/>
      <c r="J585" s="39"/>
      <c r="K585" s="87"/>
      <c r="L585" s="242"/>
      <c r="M585" s="260">
        <v>41897</v>
      </c>
      <c r="N585" t="str">
        <f t="shared" si="18"/>
        <v>DUPLICATE</v>
      </c>
    </row>
    <row r="586" spans="1:14" ht="39.6" hidden="1" outlineLevel="2">
      <c r="A586" s="285"/>
      <c r="B586" s="332">
        <f t="shared" si="19"/>
        <v>47</v>
      </c>
      <c r="C586" s="168" t="s">
        <v>5739</v>
      </c>
      <c r="D586" s="246" t="s">
        <v>5368</v>
      </c>
      <c r="E586" s="209" t="s">
        <v>2798</v>
      </c>
      <c r="F586" s="246" t="s">
        <v>4676</v>
      </c>
      <c r="G586" s="246" t="s">
        <v>5762</v>
      </c>
      <c r="H586" s="77" t="s">
        <v>6245</v>
      </c>
      <c r="I586" s="83"/>
      <c r="J586" s="39"/>
      <c r="K586" s="87"/>
      <c r="L586" s="242"/>
      <c r="M586" s="260">
        <v>41897</v>
      </c>
      <c r="N586" t="str">
        <f t="shared" si="18"/>
        <v>DUPLICATE</v>
      </c>
    </row>
    <row r="587" spans="1:14" ht="39.6" hidden="1" outlineLevel="2">
      <c r="A587" s="285"/>
      <c r="B587" s="332">
        <f t="shared" si="19"/>
        <v>47</v>
      </c>
      <c r="C587" s="168" t="s">
        <v>5525</v>
      </c>
      <c r="D587" s="246" t="s">
        <v>750</v>
      </c>
      <c r="E587" s="209" t="s">
        <v>1938</v>
      </c>
      <c r="F587" s="246" t="s">
        <v>4676</v>
      </c>
      <c r="G587" s="246" t="s">
        <v>5776</v>
      </c>
      <c r="H587" s="308"/>
      <c r="I587" s="83"/>
      <c r="J587" s="39"/>
      <c r="K587" s="87"/>
      <c r="L587" s="242"/>
      <c r="M587" s="260">
        <v>41897</v>
      </c>
      <c r="N587" t="str">
        <f t="shared" si="18"/>
        <v/>
      </c>
    </row>
    <row r="588" spans="1:14" ht="39.6" hidden="1" outlineLevel="2">
      <c r="A588" s="285"/>
      <c r="B588" s="332">
        <f t="shared" si="19"/>
        <v>47</v>
      </c>
      <c r="C588" s="168" t="s">
        <v>5463</v>
      </c>
      <c r="D588" s="246" t="s">
        <v>5634</v>
      </c>
      <c r="E588" s="209" t="s">
        <v>2798</v>
      </c>
      <c r="F588" s="246" t="s">
        <v>4676</v>
      </c>
      <c r="G588" s="246" t="s">
        <v>5763</v>
      </c>
      <c r="H588" s="77" t="s">
        <v>6249</v>
      </c>
      <c r="I588" s="83"/>
      <c r="J588" s="39"/>
      <c r="K588" s="87"/>
      <c r="L588" s="242"/>
      <c r="M588" s="260">
        <v>41897</v>
      </c>
      <c r="N588" t="str">
        <f t="shared" si="18"/>
        <v/>
      </c>
    </row>
    <row r="589" spans="1:14" ht="39.6" hidden="1" outlineLevel="2">
      <c r="A589" s="285"/>
      <c r="B589" s="332">
        <f t="shared" si="19"/>
        <v>47</v>
      </c>
      <c r="C589" s="168" t="s">
        <v>5437</v>
      </c>
      <c r="D589" s="246" t="s">
        <v>5609</v>
      </c>
      <c r="E589" s="209" t="s">
        <v>2798</v>
      </c>
      <c r="F589" s="246" t="s">
        <v>4676</v>
      </c>
      <c r="G589" s="246" t="s">
        <v>5769</v>
      </c>
      <c r="H589" s="218">
        <v>42795</v>
      </c>
      <c r="I589" s="83"/>
      <c r="J589" s="39"/>
      <c r="K589" s="87"/>
      <c r="L589" s="242"/>
      <c r="M589" s="260">
        <v>41897</v>
      </c>
      <c r="N589" t="str">
        <f t="shared" si="18"/>
        <v/>
      </c>
    </row>
    <row r="590" spans="1:14" ht="39.6" hidden="1" outlineLevel="2">
      <c r="A590" s="285"/>
      <c r="B590" s="332">
        <f t="shared" si="19"/>
        <v>47</v>
      </c>
      <c r="C590" s="168" t="s">
        <v>5433</v>
      </c>
      <c r="D590" s="246" t="s">
        <v>5605</v>
      </c>
      <c r="E590" s="209" t="s">
        <v>2798</v>
      </c>
      <c r="F590" s="246" t="s">
        <v>4676</v>
      </c>
      <c r="G590" s="246" t="s">
        <v>5766</v>
      </c>
      <c r="H590" s="80">
        <v>42795</v>
      </c>
      <c r="I590" s="83"/>
      <c r="J590" s="39"/>
      <c r="K590" s="87"/>
      <c r="L590" s="242"/>
      <c r="M590" s="260">
        <v>41897</v>
      </c>
      <c r="N590" t="str">
        <f t="shared" si="18"/>
        <v/>
      </c>
    </row>
    <row r="591" spans="1:14" ht="39.6" hidden="1" outlineLevel="2">
      <c r="A591" s="285"/>
      <c r="B591" s="332">
        <f t="shared" si="19"/>
        <v>47</v>
      </c>
      <c r="C591" s="168" t="s">
        <v>6226</v>
      </c>
      <c r="D591" s="246" t="s">
        <v>6213</v>
      </c>
      <c r="E591" s="209" t="s">
        <v>2798</v>
      </c>
      <c r="F591" s="246" t="s">
        <v>4676</v>
      </c>
      <c r="G591" s="246" t="s">
        <v>6058</v>
      </c>
      <c r="H591" s="218">
        <v>42795</v>
      </c>
      <c r="I591" s="83"/>
      <c r="J591" s="39"/>
      <c r="K591" s="87"/>
      <c r="L591" s="242">
        <v>42401</v>
      </c>
      <c r="M591" s="260"/>
      <c r="N591" t="str">
        <f t="shared" si="18"/>
        <v/>
      </c>
    </row>
    <row r="592" spans="1:14" ht="39.6" hidden="1" outlineLevel="2">
      <c r="A592" s="285"/>
      <c r="B592" s="332">
        <f t="shared" si="19"/>
        <v>47</v>
      </c>
      <c r="C592" s="168" t="s">
        <v>5551</v>
      </c>
      <c r="D592" s="246" t="s">
        <v>5721</v>
      </c>
      <c r="E592" s="209" t="s">
        <v>1938</v>
      </c>
      <c r="F592" s="246" t="s">
        <v>4676</v>
      </c>
      <c r="G592" s="246" t="s">
        <v>5773</v>
      </c>
      <c r="H592" s="308"/>
      <c r="I592" s="83"/>
      <c r="J592" s="39"/>
      <c r="K592" s="87"/>
      <c r="L592" s="242"/>
      <c r="M592" s="260">
        <v>41897</v>
      </c>
      <c r="N592" t="str">
        <f t="shared" si="18"/>
        <v/>
      </c>
    </row>
    <row r="593" spans="1:14" ht="39.6" hidden="1" outlineLevel="2">
      <c r="A593" s="285"/>
      <c r="B593" s="332">
        <f t="shared" si="19"/>
        <v>47</v>
      </c>
      <c r="C593" s="168" t="s">
        <v>5427</v>
      </c>
      <c r="D593" s="246" t="s">
        <v>5599</v>
      </c>
      <c r="E593" s="209" t="s">
        <v>2798</v>
      </c>
      <c r="F593" s="246" t="s">
        <v>4676</v>
      </c>
      <c r="G593" s="246" t="s">
        <v>5766</v>
      </c>
      <c r="H593" s="80">
        <v>42795</v>
      </c>
      <c r="I593" s="83"/>
      <c r="J593" s="39"/>
      <c r="K593" s="87"/>
      <c r="L593" s="242"/>
      <c r="M593" s="260">
        <v>41897</v>
      </c>
      <c r="N593" t="str">
        <f t="shared" si="18"/>
        <v/>
      </c>
    </row>
    <row r="594" spans="1:14" ht="39.6" hidden="1" outlineLevel="2">
      <c r="A594" s="285"/>
      <c r="B594" s="332">
        <f t="shared" si="19"/>
        <v>47</v>
      </c>
      <c r="C594" s="168" t="s">
        <v>5536</v>
      </c>
      <c r="D594" s="246" t="s">
        <v>5706</v>
      </c>
      <c r="E594" s="209" t="s">
        <v>1938</v>
      </c>
      <c r="F594" s="246" t="s">
        <v>4676</v>
      </c>
      <c r="G594" s="246" t="s">
        <v>5773</v>
      </c>
      <c r="H594" s="308"/>
      <c r="I594" s="83"/>
      <c r="J594" s="39"/>
      <c r="K594" s="87"/>
      <c r="L594" s="242"/>
      <c r="M594" s="260">
        <v>41897</v>
      </c>
      <c r="N594" t="str">
        <f t="shared" si="18"/>
        <v/>
      </c>
    </row>
    <row r="595" spans="1:14" ht="39.6" hidden="1" outlineLevel="2">
      <c r="A595" s="285"/>
      <c r="B595" s="332">
        <f t="shared" si="19"/>
        <v>47</v>
      </c>
      <c r="C595" s="168" t="s">
        <v>5432</v>
      </c>
      <c r="D595" s="246" t="s">
        <v>5604</v>
      </c>
      <c r="E595" s="209" t="s">
        <v>2798</v>
      </c>
      <c r="F595" s="246" t="s">
        <v>4676</v>
      </c>
      <c r="G595" s="246" t="s">
        <v>5766</v>
      </c>
      <c r="H595" s="80">
        <v>42795</v>
      </c>
      <c r="I595" s="83"/>
      <c r="J595" s="39"/>
      <c r="K595" s="87"/>
      <c r="L595" s="242"/>
      <c r="M595" s="260">
        <v>41897</v>
      </c>
      <c r="N595" t="str">
        <f t="shared" si="18"/>
        <v/>
      </c>
    </row>
    <row r="596" spans="1:14" ht="39.6" hidden="1" outlineLevel="2">
      <c r="A596" s="285"/>
      <c r="B596" s="332">
        <f t="shared" si="19"/>
        <v>47</v>
      </c>
      <c r="C596" s="24" t="s">
        <v>6204</v>
      </c>
      <c r="D596" s="246" t="s">
        <v>6205</v>
      </c>
      <c r="E596" s="209" t="s">
        <v>1938</v>
      </c>
      <c r="F596" s="246" t="s">
        <v>4676</v>
      </c>
      <c r="G596" s="359" t="s">
        <v>6206</v>
      </c>
      <c r="H596" s="222"/>
      <c r="I596" s="83"/>
      <c r="J596" s="39"/>
      <c r="K596" s="87"/>
      <c r="L596" s="242">
        <v>42401</v>
      </c>
      <c r="M596" s="260"/>
      <c r="N596" t="str">
        <f t="shared" si="18"/>
        <v/>
      </c>
    </row>
    <row r="597" spans="1:14" ht="39.6" hidden="1" outlineLevel="2">
      <c r="A597" s="285"/>
      <c r="B597" s="332">
        <f t="shared" si="19"/>
        <v>47</v>
      </c>
      <c r="C597" s="168" t="s">
        <v>5552</v>
      </c>
      <c r="D597" s="246" t="s">
        <v>5722</v>
      </c>
      <c r="E597" s="209" t="s">
        <v>1938</v>
      </c>
      <c r="F597" s="246" t="s">
        <v>4676</v>
      </c>
      <c r="G597" s="246" t="s">
        <v>5773</v>
      </c>
      <c r="H597" s="308"/>
      <c r="I597" s="83"/>
      <c r="J597" s="39"/>
      <c r="K597" s="87"/>
      <c r="L597" s="242"/>
      <c r="M597" s="260">
        <v>41897</v>
      </c>
      <c r="N597" t="str">
        <f t="shared" si="18"/>
        <v/>
      </c>
    </row>
    <row r="598" spans="1:14" ht="39.6" hidden="1" outlineLevel="2">
      <c r="A598" s="285"/>
      <c r="B598" s="332">
        <f t="shared" si="19"/>
        <v>47</v>
      </c>
      <c r="C598" s="168" t="s">
        <v>5446</v>
      </c>
      <c r="D598" s="246" t="s">
        <v>5617</v>
      </c>
      <c r="E598" s="209" t="s">
        <v>2798</v>
      </c>
      <c r="F598" s="246" t="s">
        <v>4676</v>
      </c>
      <c r="G598" s="246" t="s">
        <v>5767</v>
      </c>
      <c r="H598" s="77" t="s">
        <v>6245</v>
      </c>
      <c r="I598" s="83"/>
      <c r="J598" s="39"/>
      <c r="K598" s="87"/>
      <c r="L598" s="242"/>
      <c r="M598" s="260">
        <v>41897</v>
      </c>
      <c r="N598" t="str">
        <f t="shared" si="18"/>
        <v/>
      </c>
    </row>
    <row r="599" spans="1:14" ht="39.6" hidden="1" outlineLevel="2">
      <c r="A599" s="285"/>
      <c r="B599" s="332">
        <f t="shared" si="19"/>
        <v>47</v>
      </c>
      <c r="C599" s="168" t="s">
        <v>5541</v>
      </c>
      <c r="D599" s="246" t="s">
        <v>5711</v>
      </c>
      <c r="E599" s="209" t="s">
        <v>1938</v>
      </c>
      <c r="F599" s="246" t="s">
        <v>4676</v>
      </c>
      <c r="G599" s="246" t="s">
        <v>5774</v>
      </c>
      <c r="H599" s="308"/>
      <c r="I599" s="83"/>
      <c r="J599" s="39"/>
      <c r="K599" s="87"/>
      <c r="L599" s="242"/>
      <c r="M599" s="260">
        <v>41897</v>
      </c>
      <c r="N599" t="str">
        <f t="shared" si="18"/>
        <v/>
      </c>
    </row>
    <row r="600" spans="1:14" ht="39.6" hidden="1" outlineLevel="2">
      <c r="A600" s="285"/>
      <c r="B600" s="332">
        <f t="shared" si="19"/>
        <v>47</v>
      </c>
      <c r="C600" s="168" t="s">
        <v>220</v>
      </c>
      <c r="D600" s="246" t="s">
        <v>221</v>
      </c>
      <c r="E600" s="209" t="s">
        <v>2798</v>
      </c>
      <c r="F600" s="246" t="s">
        <v>4676</v>
      </c>
      <c r="G600" s="246" t="s">
        <v>6058</v>
      </c>
      <c r="H600" s="218">
        <v>42795</v>
      </c>
      <c r="I600" s="83"/>
      <c r="J600" s="39"/>
      <c r="K600" s="87"/>
      <c r="L600" s="242"/>
      <c r="M600" s="260">
        <v>42036</v>
      </c>
      <c r="N600" t="str">
        <f t="shared" si="18"/>
        <v>DUPLICATE</v>
      </c>
    </row>
    <row r="601" spans="1:14" ht="39.6" hidden="1" outlineLevel="2">
      <c r="A601" s="285"/>
      <c r="B601" s="332">
        <f t="shared" si="19"/>
        <v>47</v>
      </c>
      <c r="C601" s="168" t="s">
        <v>5395</v>
      </c>
      <c r="D601" s="246" t="s">
        <v>5570</v>
      </c>
      <c r="E601" s="209" t="s">
        <v>2798</v>
      </c>
      <c r="F601" s="246" t="s">
        <v>4676</v>
      </c>
      <c r="G601" s="246" t="s">
        <v>5767</v>
      </c>
      <c r="H601" s="77" t="s">
        <v>6245</v>
      </c>
      <c r="I601" s="83"/>
      <c r="J601" s="39"/>
      <c r="K601" s="87"/>
      <c r="L601" s="242"/>
      <c r="M601" s="260">
        <v>41897</v>
      </c>
      <c r="N601" t="str">
        <f t="shared" si="18"/>
        <v/>
      </c>
    </row>
    <row r="602" spans="1:14" ht="39.6" hidden="1" outlineLevel="2">
      <c r="A602" s="285"/>
      <c r="B602" s="332">
        <f t="shared" si="19"/>
        <v>47</v>
      </c>
      <c r="C602" s="168" t="s">
        <v>5477</v>
      </c>
      <c r="D602" s="246" t="s">
        <v>5648</v>
      </c>
      <c r="E602" s="209" t="s">
        <v>2798</v>
      </c>
      <c r="F602" s="246" t="s">
        <v>4676</v>
      </c>
      <c r="G602" s="246" t="s">
        <v>5766</v>
      </c>
      <c r="H602" s="141">
        <v>42795</v>
      </c>
      <c r="I602" s="83"/>
      <c r="J602" s="39"/>
      <c r="K602" s="87"/>
      <c r="L602" s="242"/>
      <c r="M602" s="260">
        <v>41897</v>
      </c>
      <c r="N602" t="str">
        <f t="shared" si="18"/>
        <v/>
      </c>
    </row>
    <row r="603" spans="1:14" ht="39.6" hidden="1" outlineLevel="2">
      <c r="A603" s="285"/>
      <c r="B603" s="332">
        <f t="shared" si="19"/>
        <v>47</v>
      </c>
      <c r="C603" s="168" t="s">
        <v>5449</v>
      </c>
      <c r="D603" s="246" t="s">
        <v>5620</v>
      </c>
      <c r="E603" s="209" t="s">
        <v>2798</v>
      </c>
      <c r="F603" s="246" t="s">
        <v>4676</v>
      </c>
      <c r="G603" s="246" t="s">
        <v>5763</v>
      </c>
      <c r="H603" s="141" t="s">
        <v>6249</v>
      </c>
      <c r="I603" s="83"/>
      <c r="J603" s="39"/>
      <c r="K603" s="87"/>
      <c r="L603" s="242"/>
      <c r="M603" s="260">
        <v>41897</v>
      </c>
      <c r="N603" t="str">
        <f t="shared" si="18"/>
        <v/>
      </c>
    </row>
    <row r="604" spans="1:14" ht="39.6" hidden="1" outlineLevel="2">
      <c r="A604" s="285"/>
      <c r="B604" s="332">
        <f t="shared" si="19"/>
        <v>47</v>
      </c>
      <c r="C604" s="168" t="s">
        <v>5413</v>
      </c>
      <c r="D604" s="246" t="s">
        <v>5587</v>
      </c>
      <c r="E604" s="209" t="s">
        <v>2798</v>
      </c>
      <c r="F604" s="246" t="s">
        <v>4676</v>
      </c>
      <c r="G604" s="246" t="s">
        <v>5770</v>
      </c>
      <c r="H604" s="141" t="s">
        <v>6248</v>
      </c>
      <c r="I604" s="83"/>
      <c r="J604" s="39"/>
      <c r="K604" s="87"/>
      <c r="L604" s="242"/>
      <c r="M604" s="260">
        <v>41897</v>
      </c>
      <c r="N604" t="str">
        <f t="shared" si="18"/>
        <v/>
      </c>
    </row>
    <row r="605" spans="1:14" ht="39.6" hidden="1" outlineLevel="2">
      <c r="A605" s="285"/>
      <c r="B605" s="332">
        <f t="shared" si="19"/>
        <v>47</v>
      </c>
      <c r="C605" s="214" t="s">
        <v>6219</v>
      </c>
      <c r="D605" s="210" t="s">
        <v>6220</v>
      </c>
      <c r="E605" s="210" t="s">
        <v>2798</v>
      </c>
      <c r="F605" s="210" t="s">
        <v>4676</v>
      </c>
      <c r="G605" s="42" t="s">
        <v>6075</v>
      </c>
      <c r="H605" s="219" t="s">
        <v>6266</v>
      </c>
      <c r="I605" s="83"/>
      <c r="J605" s="39"/>
      <c r="K605" s="87"/>
      <c r="L605" s="242">
        <v>42401</v>
      </c>
      <c r="M605" s="260"/>
      <c r="N605" t="str">
        <f t="shared" si="18"/>
        <v/>
      </c>
    </row>
    <row r="606" spans="1:14" ht="39.6" hidden="1" outlineLevel="2">
      <c r="A606" s="285"/>
      <c r="B606" s="332">
        <f t="shared" si="19"/>
        <v>47</v>
      </c>
      <c r="C606" s="19" t="s">
        <v>5482</v>
      </c>
      <c r="D606" s="246" t="s">
        <v>5653</v>
      </c>
      <c r="E606" s="234" t="s">
        <v>2798</v>
      </c>
      <c r="F606" s="246" t="s">
        <v>4676</v>
      </c>
      <c r="G606" s="246" t="s">
        <v>5763</v>
      </c>
      <c r="H606" s="141" t="s">
        <v>6249</v>
      </c>
      <c r="I606" s="83"/>
      <c r="J606" s="39"/>
      <c r="K606" s="87"/>
      <c r="L606" s="242"/>
      <c r="M606" s="260">
        <v>41897</v>
      </c>
      <c r="N606" t="str">
        <f t="shared" si="18"/>
        <v/>
      </c>
    </row>
    <row r="607" spans="1:14" ht="39.6" hidden="1" outlineLevel="2">
      <c r="A607" s="285"/>
      <c r="B607" s="332">
        <f t="shared" si="19"/>
        <v>47</v>
      </c>
      <c r="C607" s="168" t="s">
        <v>5451</v>
      </c>
      <c r="D607" s="246" t="s">
        <v>5622</v>
      </c>
      <c r="E607" s="209" t="s">
        <v>2798</v>
      </c>
      <c r="F607" s="246" t="s">
        <v>4676</v>
      </c>
      <c r="G607" s="246" t="s">
        <v>5769</v>
      </c>
      <c r="H607" s="218">
        <v>42795</v>
      </c>
      <c r="I607" s="83"/>
      <c r="J607" s="39"/>
      <c r="K607" s="87"/>
      <c r="L607" s="242"/>
      <c r="M607" s="260">
        <v>41897</v>
      </c>
      <c r="N607" t="str">
        <f t="shared" si="18"/>
        <v/>
      </c>
    </row>
    <row r="608" spans="1:14" ht="39.6" hidden="1" outlineLevel="2">
      <c r="A608" s="285"/>
      <c r="B608" s="332">
        <f t="shared" si="19"/>
        <v>47</v>
      </c>
      <c r="C608" s="168" t="s">
        <v>5439</v>
      </c>
      <c r="D608" s="246" t="s">
        <v>5611</v>
      </c>
      <c r="E608" s="209" t="s">
        <v>2798</v>
      </c>
      <c r="F608" s="246" t="s">
        <v>4676</v>
      </c>
      <c r="G608" s="246" t="s">
        <v>5766</v>
      </c>
      <c r="H608" s="141">
        <v>42795</v>
      </c>
      <c r="I608" s="83"/>
      <c r="J608" s="39"/>
      <c r="K608" s="87"/>
      <c r="L608" s="242"/>
      <c r="M608" s="260">
        <v>41897</v>
      </c>
      <c r="N608" t="str">
        <f t="shared" si="18"/>
        <v/>
      </c>
    </row>
    <row r="609" spans="1:14" ht="39.6" hidden="1" outlineLevel="2">
      <c r="A609" s="285"/>
      <c r="B609" s="332">
        <f t="shared" si="19"/>
        <v>47</v>
      </c>
      <c r="C609" s="168" t="s">
        <v>6066</v>
      </c>
      <c r="D609" s="246" t="s">
        <v>6067</v>
      </c>
      <c r="E609" s="209" t="s">
        <v>2798</v>
      </c>
      <c r="F609" s="246" t="s">
        <v>4676</v>
      </c>
      <c r="G609" s="246" t="s">
        <v>6068</v>
      </c>
      <c r="H609" s="141" t="s">
        <v>6245</v>
      </c>
      <c r="I609" s="83"/>
      <c r="J609" s="39"/>
      <c r="K609" s="87"/>
      <c r="L609" s="242"/>
      <c r="M609" s="260">
        <v>42036</v>
      </c>
      <c r="N609" t="str">
        <f t="shared" si="18"/>
        <v/>
      </c>
    </row>
    <row r="610" spans="1:14" ht="39.6" hidden="1" outlineLevel="2">
      <c r="A610" s="285"/>
      <c r="B610" s="332">
        <f t="shared" si="19"/>
        <v>47</v>
      </c>
      <c r="C610" s="168" t="s">
        <v>6069</v>
      </c>
      <c r="D610" s="246" t="s">
        <v>6070</v>
      </c>
      <c r="E610" s="209" t="s">
        <v>2798</v>
      </c>
      <c r="F610" s="246" t="s">
        <v>4676</v>
      </c>
      <c r="G610" s="246" t="s">
        <v>6071</v>
      </c>
      <c r="H610" s="218">
        <v>42795</v>
      </c>
      <c r="I610" s="83"/>
      <c r="J610" s="39"/>
      <c r="K610" s="87"/>
      <c r="L610" s="242"/>
      <c r="M610" s="260">
        <v>42036</v>
      </c>
      <c r="N610" t="str">
        <f t="shared" si="18"/>
        <v/>
      </c>
    </row>
    <row r="611" spans="1:14" ht="39.6" hidden="1" outlineLevel="2">
      <c r="A611" s="285"/>
      <c r="B611" s="332">
        <f t="shared" si="19"/>
        <v>47</v>
      </c>
      <c r="C611" s="168" t="s">
        <v>5400</v>
      </c>
      <c r="D611" s="246" t="s">
        <v>5574</v>
      </c>
      <c r="E611" s="209" t="s">
        <v>2798</v>
      </c>
      <c r="F611" s="246" t="s">
        <v>4676</v>
      </c>
      <c r="G611" s="246" t="s">
        <v>5766</v>
      </c>
      <c r="H611" s="141">
        <v>42795</v>
      </c>
      <c r="I611" s="83"/>
      <c r="J611" s="39"/>
      <c r="K611" s="87"/>
      <c r="L611" s="242"/>
      <c r="M611" s="260">
        <v>41897</v>
      </c>
      <c r="N611" t="str">
        <f t="shared" si="18"/>
        <v/>
      </c>
    </row>
    <row r="612" spans="1:14" ht="39.6" hidden="1" outlineLevel="2">
      <c r="A612" s="285"/>
      <c r="B612" s="332">
        <f t="shared" si="19"/>
        <v>47</v>
      </c>
      <c r="C612" s="168" t="s">
        <v>5411</v>
      </c>
      <c r="D612" s="246" t="s">
        <v>5585</v>
      </c>
      <c r="E612" s="209" t="s">
        <v>2798</v>
      </c>
      <c r="F612" s="246" t="s">
        <v>4676</v>
      </c>
      <c r="G612" s="246" t="s">
        <v>5763</v>
      </c>
      <c r="H612" s="141" t="s">
        <v>6249</v>
      </c>
      <c r="I612" s="83"/>
      <c r="J612" s="39"/>
      <c r="K612" s="87"/>
      <c r="L612" s="242"/>
      <c r="M612" s="260">
        <v>41897</v>
      </c>
      <c r="N612" t="str">
        <f t="shared" si="18"/>
        <v/>
      </c>
    </row>
    <row r="613" spans="1:14" ht="39.6" hidden="1" outlineLevel="2">
      <c r="A613" s="285"/>
      <c r="B613" s="332">
        <f t="shared" si="19"/>
        <v>47</v>
      </c>
      <c r="C613" s="168" t="s">
        <v>5426</v>
      </c>
      <c r="D613" s="246" t="s">
        <v>5598</v>
      </c>
      <c r="E613" s="209" t="s">
        <v>2798</v>
      </c>
      <c r="F613" s="246" t="s">
        <v>4676</v>
      </c>
      <c r="G613" s="246" t="s">
        <v>5766</v>
      </c>
      <c r="H613" s="141">
        <v>42795</v>
      </c>
      <c r="I613" s="83"/>
      <c r="J613" s="39"/>
      <c r="K613" s="87"/>
      <c r="L613" s="242"/>
      <c r="M613" s="260">
        <v>41897</v>
      </c>
      <c r="N613" t="str">
        <f t="shared" si="18"/>
        <v/>
      </c>
    </row>
    <row r="614" spans="1:14" ht="39.6" hidden="1" outlineLevel="2">
      <c r="A614" s="285"/>
      <c r="B614" s="332">
        <f t="shared" si="19"/>
        <v>47</v>
      </c>
      <c r="C614" s="168" t="s">
        <v>5473</v>
      </c>
      <c r="D614" s="246" t="s">
        <v>5644</v>
      </c>
      <c r="E614" s="209" t="s">
        <v>2798</v>
      </c>
      <c r="F614" s="246" t="s">
        <v>4676</v>
      </c>
      <c r="G614" s="246" t="s">
        <v>5770</v>
      </c>
      <c r="H614" s="141" t="s">
        <v>6248</v>
      </c>
      <c r="I614" s="83"/>
      <c r="J614" s="39"/>
      <c r="K614" s="87"/>
      <c r="L614" s="242"/>
      <c r="M614" s="260">
        <v>41897</v>
      </c>
      <c r="N614" t="str">
        <f t="shared" si="18"/>
        <v/>
      </c>
    </row>
    <row r="615" spans="1:14" ht="39.6" hidden="1" outlineLevel="2">
      <c r="A615" s="285"/>
      <c r="B615" s="332">
        <f t="shared" si="19"/>
        <v>47</v>
      </c>
      <c r="C615" s="168" t="s">
        <v>5447</v>
      </c>
      <c r="D615" s="246" t="s">
        <v>5618</v>
      </c>
      <c r="E615" s="209" t="s">
        <v>2798</v>
      </c>
      <c r="F615" s="246" t="s">
        <v>4676</v>
      </c>
      <c r="G615" s="246" t="s">
        <v>5769</v>
      </c>
      <c r="H615" s="221">
        <v>42795</v>
      </c>
      <c r="I615" s="83"/>
      <c r="J615" s="39"/>
      <c r="K615" s="87"/>
      <c r="L615" s="242"/>
      <c r="M615" s="260">
        <v>41897</v>
      </c>
      <c r="N615" t="str">
        <f t="shared" si="18"/>
        <v/>
      </c>
    </row>
    <row r="616" spans="1:14" ht="39.6" hidden="1" outlineLevel="2">
      <c r="A616" s="285"/>
      <c r="B616" s="332">
        <f t="shared" si="19"/>
        <v>47</v>
      </c>
      <c r="C616" s="168" t="s">
        <v>5524</v>
      </c>
      <c r="D616" s="246" t="s">
        <v>5695</v>
      </c>
      <c r="E616" s="209" t="s">
        <v>1938</v>
      </c>
      <c r="F616" s="246" t="s">
        <v>4676</v>
      </c>
      <c r="G616" s="246" t="s">
        <v>5775</v>
      </c>
      <c r="H616" s="308"/>
      <c r="I616" s="83"/>
      <c r="J616" s="39"/>
      <c r="K616" s="87"/>
      <c r="L616" s="242"/>
      <c r="M616" s="260">
        <v>41897</v>
      </c>
      <c r="N616" t="str">
        <f t="shared" si="18"/>
        <v/>
      </c>
    </row>
    <row r="617" spans="1:14" ht="39.6" hidden="1" outlineLevel="2">
      <c r="A617" s="285"/>
      <c r="B617" s="332">
        <f t="shared" si="19"/>
        <v>47</v>
      </c>
      <c r="C617" s="168" t="s">
        <v>5494</v>
      </c>
      <c r="D617" s="246" t="s">
        <v>5665</v>
      </c>
      <c r="E617" s="209" t="s">
        <v>2798</v>
      </c>
      <c r="F617" s="246" t="s">
        <v>4676</v>
      </c>
      <c r="G617" s="246" t="s">
        <v>5769</v>
      </c>
      <c r="H617" s="218">
        <v>42795</v>
      </c>
      <c r="I617" s="83"/>
      <c r="J617" s="39"/>
      <c r="K617" s="87"/>
      <c r="L617" s="242"/>
      <c r="M617" s="260">
        <v>41897</v>
      </c>
      <c r="N617" t="str">
        <f t="shared" si="18"/>
        <v/>
      </c>
    </row>
    <row r="618" spans="1:14" ht="39.6" hidden="1" outlineLevel="2">
      <c r="A618" s="285"/>
      <c r="B618" s="332">
        <f t="shared" si="19"/>
        <v>47</v>
      </c>
      <c r="C618" s="168" t="s">
        <v>5501</v>
      </c>
      <c r="D618" s="246" t="s">
        <v>5672</v>
      </c>
      <c r="E618" s="209" t="s">
        <v>2798</v>
      </c>
      <c r="F618" s="246" t="s">
        <v>4676</v>
      </c>
      <c r="G618" s="246" t="s">
        <v>5763</v>
      </c>
      <c r="H618" s="219" t="s">
        <v>6249</v>
      </c>
      <c r="I618" s="83"/>
      <c r="J618" s="39"/>
      <c r="K618" s="87"/>
      <c r="L618" s="242"/>
      <c r="M618" s="260" t="s">
        <v>7139</v>
      </c>
      <c r="N618" t="str">
        <f t="shared" si="18"/>
        <v>DUPLICATE</v>
      </c>
    </row>
    <row r="619" spans="1:14" ht="39.6" hidden="1" outlineLevel="2">
      <c r="A619" s="285"/>
      <c r="B619" s="332">
        <f t="shared" si="19"/>
        <v>47</v>
      </c>
      <c r="C619" s="168" t="s">
        <v>5454</v>
      </c>
      <c r="D619" s="246" t="s">
        <v>5625</v>
      </c>
      <c r="E619" s="209" t="s">
        <v>2798</v>
      </c>
      <c r="F619" s="246" t="s">
        <v>4676</v>
      </c>
      <c r="G619" s="246" t="s">
        <v>5771</v>
      </c>
      <c r="H619" s="218">
        <v>42795</v>
      </c>
      <c r="I619" s="83"/>
      <c r="J619" s="39"/>
      <c r="K619" s="87"/>
      <c r="L619" s="242"/>
      <c r="M619" s="260">
        <v>41897</v>
      </c>
      <c r="N619" t="str">
        <f t="shared" si="18"/>
        <v/>
      </c>
    </row>
    <row r="620" spans="1:14" ht="39.6" hidden="1" outlineLevel="2">
      <c r="A620" s="285"/>
      <c r="B620" s="332">
        <f t="shared" si="19"/>
        <v>47</v>
      </c>
      <c r="C620" s="168" t="s">
        <v>5484</v>
      </c>
      <c r="D620" s="246" t="s">
        <v>5655</v>
      </c>
      <c r="E620" s="209" t="s">
        <v>2798</v>
      </c>
      <c r="F620" s="246" t="s">
        <v>4676</v>
      </c>
      <c r="G620" s="246" t="s">
        <v>5769</v>
      </c>
      <c r="H620" s="218">
        <v>42795</v>
      </c>
      <c r="I620" s="83"/>
      <c r="J620" s="39"/>
      <c r="K620" s="87"/>
      <c r="L620" s="242"/>
      <c r="M620" s="260">
        <v>41897</v>
      </c>
      <c r="N620" t="str">
        <f t="shared" si="18"/>
        <v/>
      </c>
    </row>
    <row r="621" spans="1:14" ht="39.6" hidden="1" outlineLevel="2">
      <c r="A621" s="285"/>
      <c r="B621" s="332">
        <f t="shared" si="19"/>
        <v>47</v>
      </c>
      <c r="C621" s="168" t="s">
        <v>5507</v>
      </c>
      <c r="D621" s="246" t="s">
        <v>5678</v>
      </c>
      <c r="E621" s="209" t="s">
        <v>2798</v>
      </c>
      <c r="F621" s="246" t="s">
        <v>4676</v>
      </c>
      <c r="G621" s="246" t="s">
        <v>5769</v>
      </c>
      <c r="H621" s="218">
        <v>42795</v>
      </c>
      <c r="I621" s="83"/>
      <c r="J621" s="39"/>
      <c r="K621" s="87"/>
      <c r="L621" s="242"/>
      <c r="M621" s="260">
        <v>41897</v>
      </c>
      <c r="N621" t="str">
        <f t="shared" si="18"/>
        <v/>
      </c>
    </row>
    <row r="622" spans="1:14" ht="39.6" hidden="1" outlineLevel="2">
      <c r="A622" s="285"/>
      <c r="B622" s="332">
        <f t="shared" si="19"/>
        <v>47</v>
      </c>
      <c r="C622" s="168" t="s">
        <v>5424</v>
      </c>
      <c r="D622" s="246" t="s">
        <v>5596</v>
      </c>
      <c r="E622" s="209" t="s">
        <v>2798</v>
      </c>
      <c r="F622" s="246" t="s">
        <v>4676</v>
      </c>
      <c r="G622" s="246" t="s">
        <v>5769</v>
      </c>
      <c r="H622" s="218">
        <v>42795</v>
      </c>
      <c r="I622" s="83"/>
      <c r="J622" s="39"/>
      <c r="K622" s="87"/>
      <c r="L622" s="242"/>
      <c r="M622" s="260">
        <v>41897</v>
      </c>
      <c r="N622" t="str">
        <f t="shared" si="18"/>
        <v/>
      </c>
    </row>
    <row r="623" spans="1:14" ht="39.6" hidden="1" outlineLevel="2">
      <c r="A623" s="285"/>
      <c r="B623" s="332">
        <f t="shared" si="19"/>
        <v>47</v>
      </c>
      <c r="C623" s="168" t="s">
        <v>5406</v>
      </c>
      <c r="D623" s="246" t="s">
        <v>5580</v>
      </c>
      <c r="E623" s="209" t="s">
        <v>2798</v>
      </c>
      <c r="F623" s="246" t="s">
        <v>4676</v>
      </c>
      <c r="G623" s="246" t="s">
        <v>5766</v>
      </c>
      <c r="H623" s="141">
        <v>42795</v>
      </c>
      <c r="I623" s="83"/>
      <c r="J623" s="39"/>
      <c r="K623" s="87"/>
      <c r="L623" s="242"/>
      <c r="M623" s="260">
        <v>41897</v>
      </c>
      <c r="N623" t="str">
        <f t="shared" si="18"/>
        <v/>
      </c>
    </row>
    <row r="624" spans="1:14" ht="39.6" hidden="1" outlineLevel="2">
      <c r="A624" s="285"/>
      <c r="B624" s="332">
        <f t="shared" si="19"/>
        <v>47</v>
      </c>
      <c r="C624" s="168" t="s">
        <v>5481</v>
      </c>
      <c r="D624" s="246" t="s">
        <v>5652</v>
      </c>
      <c r="E624" s="209" t="s">
        <v>2798</v>
      </c>
      <c r="F624" s="246" t="s">
        <v>4676</v>
      </c>
      <c r="G624" s="246" t="s">
        <v>5771</v>
      </c>
      <c r="H624" s="221">
        <v>42795</v>
      </c>
      <c r="I624" s="83"/>
      <c r="J624" s="39"/>
      <c r="K624" s="87"/>
      <c r="L624" s="242"/>
      <c r="M624" s="260">
        <v>41897</v>
      </c>
      <c r="N624" t="str">
        <f t="shared" si="18"/>
        <v/>
      </c>
    </row>
    <row r="625" spans="1:14" ht="39.6" hidden="1" outlineLevel="2">
      <c r="A625" s="285"/>
      <c r="B625" s="332">
        <f t="shared" si="19"/>
        <v>47</v>
      </c>
      <c r="C625" s="168" t="s">
        <v>5543</v>
      </c>
      <c r="D625" s="246" t="s">
        <v>5713</v>
      </c>
      <c r="E625" s="209" t="s">
        <v>1938</v>
      </c>
      <c r="F625" s="246" t="s">
        <v>4676</v>
      </c>
      <c r="G625" s="246" t="s">
        <v>5764</v>
      </c>
      <c r="H625" s="308"/>
      <c r="I625" s="83"/>
      <c r="J625" s="39"/>
      <c r="K625" s="87"/>
      <c r="L625" s="242"/>
      <c r="M625" s="260">
        <v>41897</v>
      </c>
      <c r="N625" t="str">
        <f t="shared" si="18"/>
        <v/>
      </c>
    </row>
    <row r="626" spans="1:14" ht="39.6" hidden="1" outlineLevel="2">
      <c r="A626" s="285"/>
      <c r="B626" s="332">
        <f t="shared" si="19"/>
        <v>47</v>
      </c>
      <c r="C626" s="168" t="s">
        <v>5486</v>
      </c>
      <c r="D626" s="246" t="s">
        <v>5657</v>
      </c>
      <c r="E626" s="209" t="s">
        <v>2798</v>
      </c>
      <c r="F626" s="246" t="s">
        <v>4676</v>
      </c>
      <c r="G626" s="246" t="s">
        <v>5767</v>
      </c>
      <c r="H626" s="218" t="s">
        <v>6245</v>
      </c>
      <c r="I626" s="83"/>
      <c r="J626" s="39"/>
      <c r="K626" s="87"/>
      <c r="L626" s="242"/>
      <c r="M626" s="260">
        <v>41897</v>
      </c>
      <c r="N626" t="str">
        <f t="shared" si="18"/>
        <v/>
      </c>
    </row>
    <row r="627" spans="1:14" ht="39.6" hidden="1" outlineLevel="2">
      <c r="A627" s="285"/>
      <c r="B627" s="332">
        <f t="shared" si="19"/>
        <v>47</v>
      </c>
      <c r="C627" s="168" t="s">
        <v>5461</v>
      </c>
      <c r="D627" s="246" t="s">
        <v>5632</v>
      </c>
      <c r="E627" s="209" t="s">
        <v>2798</v>
      </c>
      <c r="F627" s="246" t="s">
        <v>4676</v>
      </c>
      <c r="G627" s="246" t="s">
        <v>5766</v>
      </c>
      <c r="H627" s="80">
        <v>42795</v>
      </c>
      <c r="I627" s="83"/>
      <c r="J627" s="39"/>
      <c r="K627" s="87"/>
      <c r="L627" s="242"/>
      <c r="M627" s="260">
        <v>41897</v>
      </c>
      <c r="N627" t="str">
        <f t="shared" si="18"/>
        <v/>
      </c>
    </row>
    <row r="628" spans="1:14" ht="39.6" hidden="1" outlineLevel="2">
      <c r="A628" s="285"/>
      <c r="B628" s="332">
        <f t="shared" si="19"/>
        <v>47</v>
      </c>
      <c r="C628" s="168" t="s">
        <v>5557</v>
      </c>
      <c r="D628" s="246" t="s">
        <v>5727</v>
      </c>
      <c r="E628" s="209" t="s">
        <v>1938</v>
      </c>
      <c r="F628" s="246" t="s">
        <v>4676</v>
      </c>
      <c r="G628" s="246" t="s">
        <v>5774</v>
      </c>
      <c r="H628" s="223"/>
      <c r="I628" s="83"/>
      <c r="J628" s="39"/>
      <c r="K628" s="87"/>
      <c r="L628" s="242"/>
      <c r="M628" s="260">
        <v>41897</v>
      </c>
      <c r="N628" t="str">
        <f t="shared" si="18"/>
        <v/>
      </c>
    </row>
    <row r="629" spans="1:14" ht="39.6" hidden="1" outlineLevel="2">
      <c r="A629" s="285"/>
      <c r="B629" s="332">
        <f t="shared" si="19"/>
        <v>47</v>
      </c>
      <c r="C629" s="168" t="s">
        <v>5535</v>
      </c>
      <c r="D629" s="246" t="s">
        <v>5705</v>
      </c>
      <c r="E629" s="209" t="s">
        <v>2798</v>
      </c>
      <c r="F629" s="246" t="s">
        <v>4676</v>
      </c>
      <c r="G629" s="246" t="s">
        <v>6525</v>
      </c>
      <c r="H629" s="218" t="s">
        <v>6526</v>
      </c>
      <c r="I629" s="83"/>
      <c r="J629" s="39"/>
      <c r="K629" s="87"/>
      <c r="L629" s="242"/>
      <c r="M629" s="260">
        <v>42767</v>
      </c>
      <c r="N629" t="str">
        <f t="shared" si="18"/>
        <v/>
      </c>
    </row>
    <row r="630" spans="1:14" ht="39.6" hidden="1" outlineLevel="2">
      <c r="A630" s="285"/>
      <c r="B630" s="332">
        <f t="shared" si="19"/>
        <v>47</v>
      </c>
      <c r="C630" s="168" t="s">
        <v>5487</v>
      </c>
      <c r="D630" s="246" t="s">
        <v>5658</v>
      </c>
      <c r="E630" s="209" t="s">
        <v>2798</v>
      </c>
      <c r="F630" s="246" t="s">
        <v>4676</v>
      </c>
      <c r="G630" s="246" t="s">
        <v>5767</v>
      </c>
      <c r="H630" s="218" t="s">
        <v>6245</v>
      </c>
      <c r="I630" s="83"/>
      <c r="J630" s="39"/>
      <c r="K630" s="87"/>
      <c r="L630" s="242"/>
      <c r="M630" s="260">
        <v>41897</v>
      </c>
      <c r="N630" t="str">
        <f t="shared" si="18"/>
        <v/>
      </c>
    </row>
    <row r="631" spans="1:14" ht="39.6" hidden="1" outlineLevel="2">
      <c r="A631" s="285"/>
      <c r="B631" s="332">
        <f t="shared" si="19"/>
        <v>47</v>
      </c>
      <c r="C631" s="168" t="s">
        <v>5753</v>
      </c>
      <c r="D631" s="246" t="s">
        <v>5754</v>
      </c>
      <c r="E631" s="209" t="s">
        <v>2798</v>
      </c>
      <c r="F631" s="246" t="s">
        <v>4676</v>
      </c>
      <c r="G631" s="246" t="s">
        <v>5769</v>
      </c>
      <c r="H631" s="221">
        <v>43224</v>
      </c>
      <c r="I631" s="83"/>
      <c r="J631" s="39"/>
      <c r="K631" s="87"/>
      <c r="L631" s="242"/>
      <c r="M631" s="260">
        <v>43132</v>
      </c>
      <c r="N631" t="str">
        <f t="shared" si="18"/>
        <v/>
      </c>
    </row>
    <row r="632" spans="1:14" ht="39.6" hidden="1" outlineLevel="2">
      <c r="A632" s="285"/>
      <c r="B632" s="332">
        <f t="shared" si="19"/>
        <v>47</v>
      </c>
      <c r="C632" s="168" t="s">
        <v>5565</v>
      </c>
      <c r="D632" s="246" t="s">
        <v>5735</v>
      </c>
      <c r="E632" s="209" t="s">
        <v>1938</v>
      </c>
      <c r="F632" s="246" t="s">
        <v>4676</v>
      </c>
      <c r="G632" s="246" t="s">
        <v>5775</v>
      </c>
      <c r="H632" s="223"/>
      <c r="I632" s="83"/>
      <c r="J632" s="39"/>
      <c r="K632" s="87"/>
      <c r="L632" s="242"/>
      <c r="M632" s="260">
        <v>41897</v>
      </c>
      <c r="N632" t="str">
        <f t="shared" si="18"/>
        <v/>
      </c>
    </row>
    <row r="633" spans="1:14" ht="39.6" hidden="1" outlineLevel="2">
      <c r="A633" s="285"/>
      <c r="B633" s="332">
        <f t="shared" si="19"/>
        <v>47</v>
      </c>
      <c r="C633" s="168" t="s">
        <v>5751</v>
      </c>
      <c r="D633" s="246" t="s">
        <v>5752</v>
      </c>
      <c r="E633" s="209" t="s">
        <v>2798</v>
      </c>
      <c r="F633" s="246" t="s">
        <v>4676</v>
      </c>
      <c r="G633" s="246" t="s">
        <v>5769</v>
      </c>
      <c r="H633" s="221">
        <v>43224</v>
      </c>
      <c r="I633" s="83"/>
      <c r="J633" s="39"/>
      <c r="K633" s="87"/>
      <c r="L633" s="242"/>
      <c r="M633" s="260">
        <v>43132</v>
      </c>
      <c r="N633" t="str">
        <f t="shared" si="18"/>
        <v/>
      </c>
    </row>
    <row r="634" spans="1:14" ht="39.6" hidden="1" outlineLevel="2">
      <c r="A634" s="285"/>
      <c r="B634" s="332">
        <f t="shared" si="19"/>
        <v>47</v>
      </c>
      <c r="C634" s="25" t="s">
        <v>6477</v>
      </c>
      <c r="D634" s="48" t="s">
        <v>6478</v>
      </c>
      <c r="E634" s="210" t="s">
        <v>1938</v>
      </c>
      <c r="F634" s="210" t="s">
        <v>4676</v>
      </c>
      <c r="G634" s="42" t="s">
        <v>6479</v>
      </c>
      <c r="H634" s="223"/>
      <c r="I634" s="83"/>
      <c r="J634" s="39"/>
      <c r="K634" s="87"/>
      <c r="L634" s="242"/>
      <c r="M634" s="260" t="s">
        <v>7139</v>
      </c>
      <c r="N634" t="str">
        <f t="shared" si="18"/>
        <v/>
      </c>
    </row>
    <row r="635" spans="1:14" ht="39.6" hidden="1" outlineLevel="2">
      <c r="A635" s="285"/>
      <c r="B635" s="332">
        <f t="shared" si="19"/>
        <v>47</v>
      </c>
      <c r="C635" s="168" t="s">
        <v>5517</v>
      </c>
      <c r="D635" s="246" t="s">
        <v>5688</v>
      </c>
      <c r="E635" s="209" t="s">
        <v>2798</v>
      </c>
      <c r="F635" s="246" t="s">
        <v>4676</v>
      </c>
      <c r="G635" s="246" t="s">
        <v>5767</v>
      </c>
      <c r="H635" s="218" t="s">
        <v>6245</v>
      </c>
      <c r="I635" s="83"/>
      <c r="J635" s="39"/>
      <c r="K635" s="87"/>
      <c r="L635" s="242"/>
      <c r="M635" s="260">
        <v>41897</v>
      </c>
      <c r="N635" t="str">
        <f t="shared" si="18"/>
        <v/>
      </c>
    </row>
    <row r="636" spans="1:14" ht="39.6" hidden="1" outlineLevel="2">
      <c r="A636" s="285"/>
      <c r="B636" s="332">
        <f t="shared" si="19"/>
        <v>47</v>
      </c>
      <c r="C636" s="168" t="s">
        <v>5465</v>
      </c>
      <c r="D636" s="246" t="s">
        <v>5636</v>
      </c>
      <c r="E636" s="209" t="s">
        <v>2798</v>
      </c>
      <c r="F636" s="246" t="s">
        <v>4676</v>
      </c>
      <c r="G636" s="246" t="s">
        <v>5762</v>
      </c>
      <c r="H636" s="218" t="s">
        <v>6245</v>
      </c>
      <c r="I636" s="83"/>
      <c r="J636" s="39"/>
      <c r="K636" s="87"/>
      <c r="L636" s="242"/>
      <c r="M636" s="260">
        <v>41897</v>
      </c>
      <c r="N636" t="str">
        <f t="shared" si="18"/>
        <v/>
      </c>
    </row>
    <row r="637" spans="1:14" ht="39.6" hidden="1" outlineLevel="2">
      <c r="A637" s="285"/>
      <c r="B637" s="332">
        <f t="shared" si="19"/>
        <v>47</v>
      </c>
      <c r="C637" s="168" t="s">
        <v>5562</v>
      </c>
      <c r="D637" s="246" t="s">
        <v>5732</v>
      </c>
      <c r="E637" s="209" t="s">
        <v>2798</v>
      </c>
      <c r="F637" s="246" t="s">
        <v>4676</v>
      </c>
      <c r="G637" s="246" t="s">
        <v>5769</v>
      </c>
      <c r="H637" s="77" t="s">
        <v>6286</v>
      </c>
      <c r="I637" s="83"/>
      <c r="J637" s="39"/>
      <c r="K637" s="87"/>
      <c r="L637" s="242"/>
      <c r="M637" s="260">
        <v>42597</v>
      </c>
      <c r="N637" t="str">
        <f t="shared" si="18"/>
        <v/>
      </c>
    </row>
    <row r="638" spans="1:14" ht="39.6" hidden="1" outlineLevel="2">
      <c r="A638" s="285"/>
      <c r="B638" s="332">
        <f t="shared" si="19"/>
        <v>47</v>
      </c>
      <c r="C638" s="168" t="s">
        <v>5555</v>
      </c>
      <c r="D638" s="246" t="s">
        <v>5725</v>
      </c>
      <c r="E638" s="209" t="s">
        <v>1938</v>
      </c>
      <c r="F638" s="246" t="s">
        <v>4676</v>
      </c>
      <c r="G638" s="246" t="s">
        <v>5775</v>
      </c>
      <c r="H638" s="308"/>
      <c r="I638" s="83"/>
      <c r="J638" s="39"/>
      <c r="K638" s="87"/>
      <c r="L638" s="242"/>
      <c r="M638" s="260">
        <v>41897</v>
      </c>
      <c r="N638" t="str">
        <f t="shared" si="18"/>
        <v/>
      </c>
    </row>
    <row r="639" spans="1:14" ht="39.6" hidden="1" outlineLevel="2">
      <c r="A639" s="285"/>
      <c r="B639" s="332">
        <f t="shared" si="19"/>
        <v>47</v>
      </c>
      <c r="C639" s="168" t="s">
        <v>5412</v>
      </c>
      <c r="D639" s="246" t="s">
        <v>5586</v>
      </c>
      <c r="E639" s="209" t="s">
        <v>2798</v>
      </c>
      <c r="F639" s="246" t="s">
        <v>4676</v>
      </c>
      <c r="G639" s="246" t="s">
        <v>5769</v>
      </c>
      <c r="H639" s="218">
        <v>42795</v>
      </c>
      <c r="I639" s="83"/>
      <c r="J639" s="39"/>
      <c r="K639" s="87"/>
      <c r="L639" s="242"/>
      <c r="M639" s="260">
        <v>41897</v>
      </c>
      <c r="N639" t="str">
        <f t="shared" si="18"/>
        <v/>
      </c>
    </row>
    <row r="640" spans="1:14" ht="39.6" hidden="1" outlineLevel="2">
      <c r="A640" s="285"/>
      <c r="B640" s="332">
        <f t="shared" si="19"/>
        <v>47</v>
      </c>
      <c r="C640" s="168" t="s">
        <v>5448</v>
      </c>
      <c r="D640" s="246" t="s">
        <v>5619</v>
      </c>
      <c r="E640" s="209" t="s">
        <v>2798</v>
      </c>
      <c r="F640" s="246" t="s">
        <v>4676</v>
      </c>
      <c r="G640" s="246" t="s">
        <v>5767</v>
      </c>
      <c r="H640" s="218" t="s">
        <v>6245</v>
      </c>
      <c r="I640" s="83"/>
      <c r="J640" s="39"/>
      <c r="K640" s="87"/>
      <c r="L640" s="242"/>
      <c r="M640" s="260">
        <v>41897</v>
      </c>
      <c r="N640" t="str">
        <f t="shared" si="18"/>
        <v/>
      </c>
    </row>
    <row r="641" spans="1:14" ht="39.6" hidden="1" outlineLevel="2">
      <c r="A641" s="285"/>
      <c r="B641" s="332">
        <f t="shared" si="19"/>
        <v>47</v>
      </c>
      <c r="C641" s="168" t="s">
        <v>5545</v>
      </c>
      <c r="D641" s="246" t="s">
        <v>5715</v>
      </c>
      <c r="E641" s="209" t="s">
        <v>1938</v>
      </c>
      <c r="F641" s="246" t="s">
        <v>4676</v>
      </c>
      <c r="G641" s="246" t="s">
        <v>5764</v>
      </c>
      <c r="H641" s="223"/>
      <c r="I641" s="83"/>
      <c r="J641" s="39"/>
      <c r="K641" s="87"/>
      <c r="L641" s="242"/>
      <c r="M641" s="260">
        <v>41897</v>
      </c>
      <c r="N641" t="str">
        <f t="shared" si="18"/>
        <v/>
      </c>
    </row>
    <row r="642" spans="1:14" ht="39.6" hidden="1" outlineLevel="2">
      <c r="A642" s="285"/>
      <c r="B642" s="332">
        <f t="shared" si="19"/>
        <v>47</v>
      </c>
      <c r="C642" s="168" t="s">
        <v>5526</v>
      </c>
      <c r="D642" s="246" t="s">
        <v>5696</v>
      </c>
      <c r="E642" s="209" t="s">
        <v>1938</v>
      </c>
      <c r="F642" s="246" t="s">
        <v>4676</v>
      </c>
      <c r="G642" s="246" t="s">
        <v>5777</v>
      </c>
      <c r="H642" s="223"/>
      <c r="I642" s="83"/>
      <c r="J642" s="39"/>
      <c r="K642" s="87"/>
      <c r="L642" s="242"/>
      <c r="M642" s="260">
        <v>41897</v>
      </c>
      <c r="N642" t="str">
        <f t="shared" ref="N642:N705" si="20">IF(D642="NA","",IF(COUNTIF($D$2:$D$4998,D642)&gt;1,"DUPLICATE",""))</f>
        <v/>
      </c>
    </row>
    <row r="643" spans="1:14" ht="39.6" hidden="1" outlineLevel="2">
      <c r="A643" s="285"/>
      <c r="B643" s="332">
        <f t="shared" ref="B643:B706" si="21">IF(A643&gt;0,A643,B642)</f>
        <v>47</v>
      </c>
      <c r="C643" s="168" t="s">
        <v>5532</v>
      </c>
      <c r="D643" s="246" t="s">
        <v>5702</v>
      </c>
      <c r="E643" s="209" t="s">
        <v>1938</v>
      </c>
      <c r="F643" s="246" t="s">
        <v>4676</v>
      </c>
      <c r="G643" s="246" t="s">
        <v>5774</v>
      </c>
      <c r="H643" s="308"/>
      <c r="I643" s="83"/>
      <c r="J643" s="39"/>
      <c r="K643" s="87"/>
      <c r="L643" s="242"/>
      <c r="M643" s="260">
        <v>41897</v>
      </c>
      <c r="N643" t="str">
        <f t="shared" si="20"/>
        <v/>
      </c>
    </row>
    <row r="644" spans="1:14" ht="39.6" hidden="1" outlineLevel="2">
      <c r="A644" s="285"/>
      <c r="B644" s="332">
        <f t="shared" si="21"/>
        <v>47</v>
      </c>
      <c r="C644" s="168" t="s">
        <v>6072</v>
      </c>
      <c r="D644" s="246" t="s">
        <v>6073</v>
      </c>
      <c r="E644" s="209" t="s">
        <v>2798</v>
      </c>
      <c r="F644" s="246" t="s">
        <v>4676</v>
      </c>
      <c r="G644" s="246" t="s">
        <v>5763</v>
      </c>
      <c r="H644" s="219" t="s">
        <v>6249</v>
      </c>
      <c r="I644" s="83"/>
      <c r="J644" s="39"/>
      <c r="K644" s="87"/>
      <c r="L644" s="242"/>
      <c r="M644" s="260" t="s">
        <v>7139</v>
      </c>
      <c r="N644" t="str">
        <f t="shared" si="20"/>
        <v/>
      </c>
    </row>
    <row r="645" spans="1:14" ht="39.6" hidden="1" outlineLevel="2">
      <c r="A645" s="285"/>
      <c r="B645" s="332">
        <f t="shared" si="21"/>
        <v>47</v>
      </c>
      <c r="C645" s="168" t="s">
        <v>5476</v>
      </c>
      <c r="D645" s="246" t="s">
        <v>5647</v>
      </c>
      <c r="E645" s="209" t="s">
        <v>2798</v>
      </c>
      <c r="F645" s="246" t="s">
        <v>4676</v>
      </c>
      <c r="G645" s="246" t="s">
        <v>5772</v>
      </c>
      <c r="H645" s="219">
        <v>42795</v>
      </c>
      <c r="I645" s="83"/>
      <c r="J645" s="39"/>
      <c r="K645" s="87"/>
      <c r="L645" s="242"/>
      <c r="M645" s="260">
        <v>41897</v>
      </c>
      <c r="N645" t="str">
        <f t="shared" si="20"/>
        <v/>
      </c>
    </row>
    <row r="646" spans="1:14" ht="39.6" hidden="1" outlineLevel="2">
      <c r="A646" s="285"/>
      <c r="B646" s="332">
        <f t="shared" si="21"/>
        <v>47</v>
      </c>
      <c r="C646" s="168" t="s">
        <v>5515</v>
      </c>
      <c r="D646" s="246" t="s">
        <v>5686</v>
      </c>
      <c r="E646" s="209" t="s">
        <v>2798</v>
      </c>
      <c r="F646" s="246" t="s">
        <v>4676</v>
      </c>
      <c r="G646" s="246" t="s">
        <v>5763</v>
      </c>
      <c r="H646" s="219" t="s">
        <v>6249</v>
      </c>
      <c r="I646" s="83"/>
      <c r="J646" s="39"/>
      <c r="K646" s="87"/>
      <c r="L646" s="242"/>
      <c r="M646" s="260" t="s">
        <v>7139</v>
      </c>
      <c r="N646" t="str">
        <f t="shared" si="20"/>
        <v/>
      </c>
    </row>
    <row r="647" spans="1:14" ht="39.6" hidden="1" outlineLevel="2">
      <c r="A647" s="285"/>
      <c r="B647" s="332">
        <f t="shared" si="21"/>
        <v>47</v>
      </c>
      <c r="C647" s="168" t="s">
        <v>5474</v>
      </c>
      <c r="D647" s="246" t="s">
        <v>5645</v>
      </c>
      <c r="E647" s="209" t="s">
        <v>2798</v>
      </c>
      <c r="F647" s="246" t="s">
        <v>4676</v>
      </c>
      <c r="G647" s="246" t="s">
        <v>5763</v>
      </c>
      <c r="H647" s="218" t="s">
        <v>6249</v>
      </c>
      <c r="I647" s="83"/>
      <c r="J647" s="39"/>
      <c r="K647" s="87"/>
      <c r="L647" s="242"/>
      <c r="M647" s="260">
        <v>42597</v>
      </c>
      <c r="N647" t="str">
        <f t="shared" si="20"/>
        <v/>
      </c>
    </row>
    <row r="648" spans="1:14" ht="39.6" hidden="1" outlineLevel="2">
      <c r="A648" s="285"/>
      <c r="B648" s="332">
        <f t="shared" si="21"/>
        <v>47</v>
      </c>
      <c r="C648" s="168" t="s">
        <v>5418</v>
      </c>
      <c r="D648" s="246" t="s">
        <v>5592</v>
      </c>
      <c r="E648" s="209" t="s">
        <v>2798</v>
      </c>
      <c r="F648" s="246" t="s">
        <v>4676</v>
      </c>
      <c r="G648" s="246" t="s">
        <v>5762</v>
      </c>
      <c r="H648" s="218" t="s">
        <v>6245</v>
      </c>
      <c r="I648" s="83"/>
      <c r="J648" s="39"/>
      <c r="K648" s="87"/>
      <c r="L648" s="242"/>
      <c r="M648" s="260">
        <v>42125</v>
      </c>
      <c r="N648" t="str">
        <f t="shared" si="20"/>
        <v>DUPLICATE</v>
      </c>
    </row>
    <row r="649" spans="1:14" ht="39.6" hidden="1" outlineLevel="2">
      <c r="A649" s="285"/>
      <c r="B649" s="332">
        <f t="shared" si="21"/>
        <v>47</v>
      </c>
      <c r="C649" s="168" t="s">
        <v>5468</v>
      </c>
      <c r="D649" s="246" t="s">
        <v>5639</v>
      </c>
      <c r="E649" s="209" t="s">
        <v>2798</v>
      </c>
      <c r="F649" s="246" t="s">
        <v>4676</v>
      </c>
      <c r="G649" s="246" t="s">
        <v>5763</v>
      </c>
      <c r="H649" s="218" t="s">
        <v>7122</v>
      </c>
      <c r="I649" s="83"/>
      <c r="J649" s="39"/>
      <c r="K649" s="87"/>
      <c r="L649" s="242"/>
      <c r="M649" s="260">
        <v>43132</v>
      </c>
      <c r="N649" t="str">
        <f t="shared" si="20"/>
        <v/>
      </c>
    </row>
    <row r="650" spans="1:14" ht="39.6" hidden="1" outlineLevel="2">
      <c r="A650" s="285"/>
      <c r="B650" s="332">
        <f t="shared" si="21"/>
        <v>47</v>
      </c>
      <c r="C650" s="168" t="s">
        <v>5514</v>
      </c>
      <c r="D650" s="246" t="s">
        <v>5685</v>
      </c>
      <c r="E650" s="209" t="s">
        <v>2798</v>
      </c>
      <c r="F650" s="246" t="s">
        <v>4676</v>
      </c>
      <c r="G650" s="246" t="s">
        <v>5763</v>
      </c>
      <c r="H650" s="219" t="s">
        <v>6249</v>
      </c>
      <c r="I650" s="83"/>
      <c r="J650" s="39"/>
      <c r="K650" s="87"/>
      <c r="L650" s="242"/>
      <c r="M650" s="260" t="s">
        <v>7139</v>
      </c>
      <c r="N650" t="str">
        <f t="shared" si="20"/>
        <v/>
      </c>
    </row>
    <row r="651" spans="1:14" ht="39.6" hidden="1" outlineLevel="2">
      <c r="A651" s="285"/>
      <c r="B651" s="332">
        <f t="shared" si="21"/>
        <v>47</v>
      </c>
      <c r="C651" s="168" t="s">
        <v>5493</v>
      </c>
      <c r="D651" s="246" t="s">
        <v>5664</v>
      </c>
      <c r="E651" s="209" t="s">
        <v>2798</v>
      </c>
      <c r="F651" s="246" t="s">
        <v>4676</v>
      </c>
      <c r="G651" s="246" t="s">
        <v>5763</v>
      </c>
      <c r="H651" s="219" t="s">
        <v>6249</v>
      </c>
      <c r="I651" s="83"/>
      <c r="J651" s="39"/>
      <c r="K651" s="87"/>
      <c r="L651" s="242"/>
      <c r="M651" s="260" t="s">
        <v>7139</v>
      </c>
      <c r="N651" t="str">
        <f t="shared" si="20"/>
        <v/>
      </c>
    </row>
    <row r="652" spans="1:14" ht="39.6" hidden="1" outlineLevel="2">
      <c r="A652" s="285"/>
      <c r="B652" s="332">
        <f t="shared" si="21"/>
        <v>47</v>
      </c>
      <c r="C652" s="168" t="s">
        <v>5436</v>
      </c>
      <c r="D652" s="246" t="s">
        <v>5608</v>
      </c>
      <c r="E652" s="209" t="s">
        <v>2798</v>
      </c>
      <c r="F652" s="246" t="s">
        <v>4676</v>
      </c>
      <c r="G652" s="246" t="s">
        <v>5763</v>
      </c>
      <c r="H652" s="219" t="s">
        <v>6249</v>
      </c>
      <c r="I652" s="83"/>
      <c r="J652" s="39"/>
      <c r="K652" s="87"/>
      <c r="L652" s="242"/>
      <c r="M652" s="260" t="s">
        <v>7139</v>
      </c>
      <c r="N652" t="str">
        <f t="shared" si="20"/>
        <v/>
      </c>
    </row>
    <row r="653" spans="1:14" ht="39.6" hidden="1" outlineLevel="2">
      <c r="A653" s="285"/>
      <c r="B653" s="332">
        <f t="shared" si="21"/>
        <v>47</v>
      </c>
      <c r="C653" s="168" t="s">
        <v>5497</v>
      </c>
      <c r="D653" s="246" t="s">
        <v>5668</v>
      </c>
      <c r="E653" s="209" t="s">
        <v>2798</v>
      </c>
      <c r="F653" s="246" t="s">
        <v>4676</v>
      </c>
      <c r="G653" s="246" t="s">
        <v>5763</v>
      </c>
      <c r="H653" s="219" t="s">
        <v>6249</v>
      </c>
      <c r="I653" s="83"/>
      <c r="J653" s="39"/>
      <c r="K653" s="87"/>
      <c r="L653" s="242"/>
      <c r="M653" s="260" t="s">
        <v>7139</v>
      </c>
      <c r="N653" t="str">
        <f t="shared" si="20"/>
        <v/>
      </c>
    </row>
    <row r="654" spans="1:14" ht="39.6" hidden="1" outlineLevel="2">
      <c r="A654" s="285"/>
      <c r="B654" s="332">
        <f t="shared" si="21"/>
        <v>47</v>
      </c>
      <c r="C654" s="168" t="s">
        <v>5417</v>
      </c>
      <c r="D654" s="246" t="s">
        <v>5591</v>
      </c>
      <c r="E654" s="209" t="s">
        <v>2798</v>
      </c>
      <c r="F654" s="246" t="s">
        <v>4676</v>
      </c>
      <c r="G654" s="246" t="s">
        <v>5763</v>
      </c>
      <c r="H654" s="219" t="s">
        <v>6249</v>
      </c>
      <c r="I654" s="83"/>
      <c r="J654" s="39"/>
      <c r="K654" s="87"/>
      <c r="L654" s="242"/>
      <c r="M654" s="260" t="s">
        <v>7139</v>
      </c>
      <c r="N654" t="str">
        <f t="shared" si="20"/>
        <v>DUPLICATE</v>
      </c>
    </row>
    <row r="655" spans="1:14" ht="39.6" hidden="1" outlineLevel="2">
      <c r="A655" s="285"/>
      <c r="B655" s="332">
        <f t="shared" si="21"/>
        <v>47</v>
      </c>
      <c r="C655" s="168" t="s">
        <v>5475</v>
      </c>
      <c r="D655" s="246" t="s">
        <v>5646</v>
      </c>
      <c r="E655" s="209" t="s">
        <v>2798</v>
      </c>
      <c r="F655" s="246" t="s">
        <v>4676</v>
      </c>
      <c r="G655" s="246" t="s">
        <v>5770</v>
      </c>
      <c r="H655" s="218" t="s">
        <v>6248</v>
      </c>
      <c r="I655" s="83"/>
      <c r="J655" s="39"/>
      <c r="K655" s="87"/>
      <c r="L655" s="242"/>
      <c r="M655" s="260">
        <v>41897</v>
      </c>
      <c r="N655" t="str">
        <f t="shared" si="20"/>
        <v/>
      </c>
    </row>
    <row r="656" spans="1:14" ht="39.6" hidden="1" outlineLevel="2">
      <c r="A656" s="285"/>
      <c r="B656" s="332">
        <f t="shared" si="21"/>
        <v>47</v>
      </c>
      <c r="C656" s="168" t="s">
        <v>5564</v>
      </c>
      <c r="D656" s="246" t="s">
        <v>5734</v>
      </c>
      <c r="E656" s="209" t="s">
        <v>1938</v>
      </c>
      <c r="F656" s="246" t="s">
        <v>4676</v>
      </c>
      <c r="G656" s="246" t="s">
        <v>5773</v>
      </c>
      <c r="H656" s="223"/>
      <c r="I656" s="83"/>
      <c r="J656" s="39"/>
      <c r="K656" s="87"/>
      <c r="L656" s="242"/>
      <c r="M656" s="260">
        <v>41897</v>
      </c>
      <c r="N656" t="str">
        <f t="shared" si="20"/>
        <v/>
      </c>
    </row>
    <row r="657" spans="1:14" ht="39.6" hidden="1" outlineLevel="2">
      <c r="A657" s="285"/>
      <c r="B657" s="332">
        <f t="shared" si="21"/>
        <v>47</v>
      </c>
      <c r="C657" s="168" t="s">
        <v>5513</v>
      </c>
      <c r="D657" s="246" t="s">
        <v>5684</v>
      </c>
      <c r="E657" s="209" t="s">
        <v>2798</v>
      </c>
      <c r="F657" s="246" t="s">
        <v>4676</v>
      </c>
      <c r="G657" s="246" t="s">
        <v>5763</v>
      </c>
      <c r="H657" s="219" t="s">
        <v>6249</v>
      </c>
      <c r="I657" s="83"/>
      <c r="J657" s="39"/>
      <c r="K657" s="87"/>
      <c r="L657" s="242"/>
      <c r="M657" s="260" t="s">
        <v>7139</v>
      </c>
      <c r="N657" t="str">
        <f t="shared" si="20"/>
        <v/>
      </c>
    </row>
    <row r="658" spans="1:14" ht="39.6" hidden="1" outlineLevel="2">
      <c r="A658" s="285"/>
      <c r="B658" s="332">
        <f t="shared" si="21"/>
        <v>47</v>
      </c>
      <c r="C658" s="168" t="s">
        <v>5469</v>
      </c>
      <c r="D658" s="246" t="s">
        <v>5640</v>
      </c>
      <c r="E658" s="209" t="s">
        <v>2798</v>
      </c>
      <c r="F658" s="246" t="s">
        <v>4676</v>
      </c>
      <c r="G658" s="246" t="s">
        <v>5763</v>
      </c>
      <c r="H658" s="218" t="s">
        <v>6249</v>
      </c>
      <c r="I658" s="83"/>
      <c r="J658" s="39"/>
      <c r="K658" s="87"/>
      <c r="L658" s="242"/>
      <c r="M658" s="260">
        <v>41897</v>
      </c>
      <c r="N658" t="str">
        <f t="shared" si="20"/>
        <v/>
      </c>
    </row>
    <row r="659" spans="1:14" ht="39.6" hidden="1" outlineLevel="2">
      <c r="A659" s="285"/>
      <c r="B659" s="332">
        <f t="shared" si="21"/>
        <v>47</v>
      </c>
      <c r="C659" s="168" t="s">
        <v>5516</v>
      </c>
      <c r="D659" s="246" t="s">
        <v>5687</v>
      </c>
      <c r="E659" s="209" t="s">
        <v>2798</v>
      </c>
      <c r="F659" s="246" t="s">
        <v>4676</v>
      </c>
      <c r="G659" s="246" t="s">
        <v>5763</v>
      </c>
      <c r="H659" s="219" t="s">
        <v>6249</v>
      </c>
      <c r="I659" s="83"/>
      <c r="J659" s="39"/>
      <c r="K659" s="87"/>
      <c r="L659" s="242"/>
      <c r="M659" s="260" t="s">
        <v>7139</v>
      </c>
      <c r="N659" t="str">
        <f t="shared" si="20"/>
        <v/>
      </c>
    </row>
    <row r="660" spans="1:14" ht="39.6" hidden="1" outlineLevel="2">
      <c r="A660" s="285"/>
      <c r="B660" s="332">
        <f t="shared" si="21"/>
        <v>47</v>
      </c>
      <c r="C660" s="168" t="s">
        <v>5416</v>
      </c>
      <c r="D660" s="246" t="s">
        <v>5590</v>
      </c>
      <c r="E660" s="209" t="s">
        <v>2798</v>
      </c>
      <c r="F660" s="246" t="s">
        <v>4676</v>
      </c>
      <c r="G660" s="246" t="s">
        <v>5763</v>
      </c>
      <c r="H660" s="219" t="s">
        <v>6249</v>
      </c>
      <c r="I660" s="83"/>
      <c r="J660" s="39"/>
      <c r="K660" s="87"/>
      <c r="L660" s="242"/>
      <c r="M660" s="260" t="s">
        <v>7139</v>
      </c>
      <c r="N660" t="str">
        <f t="shared" si="20"/>
        <v>DUPLICATE</v>
      </c>
    </row>
    <row r="661" spans="1:14" ht="39.6" hidden="1" outlineLevel="2">
      <c r="A661" s="285"/>
      <c r="B661" s="332">
        <f t="shared" si="21"/>
        <v>47</v>
      </c>
      <c r="C661" s="168" t="s">
        <v>5483</v>
      </c>
      <c r="D661" s="246" t="s">
        <v>5654</v>
      </c>
      <c r="E661" s="209" t="s">
        <v>2798</v>
      </c>
      <c r="F661" s="246" t="s">
        <v>4676</v>
      </c>
      <c r="G661" s="246" t="s">
        <v>5772</v>
      </c>
      <c r="H661" s="219">
        <v>42795</v>
      </c>
      <c r="I661" s="83"/>
      <c r="J661" s="39"/>
      <c r="K661" s="87"/>
      <c r="L661" s="242"/>
      <c r="M661" s="260">
        <v>41897</v>
      </c>
      <c r="N661" t="str">
        <f t="shared" si="20"/>
        <v/>
      </c>
    </row>
    <row r="662" spans="1:14" ht="39.6" hidden="1" outlineLevel="2">
      <c r="A662" s="285"/>
      <c r="B662" s="332">
        <f t="shared" si="21"/>
        <v>47</v>
      </c>
      <c r="C662" s="168" t="s">
        <v>6251</v>
      </c>
      <c r="D662" s="246" t="s">
        <v>5613</v>
      </c>
      <c r="E662" s="209" t="s">
        <v>2798</v>
      </c>
      <c r="F662" s="246" t="s">
        <v>4676</v>
      </c>
      <c r="G662" s="246" t="s">
        <v>5763</v>
      </c>
      <c r="H662" s="218" t="s">
        <v>6249</v>
      </c>
      <c r="I662" s="83"/>
      <c r="J662" s="39"/>
      <c r="K662" s="87"/>
      <c r="L662" s="80"/>
      <c r="M662" s="260">
        <v>41897</v>
      </c>
      <c r="N662" t="str">
        <f t="shared" si="20"/>
        <v/>
      </c>
    </row>
    <row r="663" spans="1:14" ht="39.6" hidden="1" outlineLevel="2">
      <c r="A663" s="285"/>
      <c r="B663" s="332">
        <f t="shared" si="21"/>
        <v>47</v>
      </c>
      <c r="C663" s="168" t="s">
        <v>6719</v>
      </c>
      <c r="D663" s="246" t="s">
        <v>6720</v>
      </c>
      <c r="E663" s="246" t="s">
        <v>1938</v>
      </c>
      <c r="F663" s="246" t="s">
        <v>4676</v>
      </c>
      <c r="G663" s="246" t="s">
        <v>6206</v>
      </c>
      <c r="H663" s="220"/>
      <c r="I663" s="83"/>
      <c r="J663" s="39"/>
      <c r="K663" s="87"/>
      <c r="L663" s="260">
        <v>42401</v>
      </c>
      <c r="M663" s="260">
        <v>43497</v>
      </c>
      <c r="N663" t="str">
        <f t="shared" si="20"/>
        <v/>
      </c>
    </row>
    <row r="664" spans="1:14" ht="39.6" hidden="1" outlineLevel="2">
      <c r="A664" s="285"/>
      <c r="B664" s="332">
        <f t="shared" si="21"/>
        <v>47</v>
      </c>
      <c r="C664" s="168" t="s">
        <v>5527</v>
      </c>
      <c r="D664" s="246" t="s">
        <v>5697</v>
      </c>
      <c r="E664" s="209" t="s">
        <v>1938</v>
      </c>
      <c r="F664" s="246" t="s">
        <v>4676</v>
      </c>
      <c r="G664" s="246" t="s">
        <v>5775</v>
      </c>
      <c r="H664" s="223"/>
      <c r="I664" s="83"/>
      <c r="J664" s="39"/>
      <c r="K664" s="87"/>
      <c r="L664" s="242"/>
      <c r="M664" s="260">
        <v>41897</v>
      </c>
      <c r="N664" t="str">
        <f t="shared" si="20"/>
        <v/>
      </c>
    </row>
    <row r="665" spans="1:14" ht="39.6" hidden="1" outlineLevel="2">
      <c r="A665" s="285"/>
      <c r="B665" s="332">
        <f t="shared" si="21"/>
        <v>47</v>
      </c>
      <c r="C665" s="19" t="s">
        <v>6480</v>
      </c>
      <c r="D665" s="210" t="s">
        <v>6481</v>
      </c>
      <c r="E665" s="48" t="s">
        <v>1938</v>
      </c>
      <c r="F665" s="210" t="s">
        <v>4676</v>
      </c>
      <c r="G665" s="42" t="s">
        <v>6479</v>
      </c>
      <c r="H665" s="223"/>
      <c r="I665" s="83"/>
      <c r="J665" s="39"/>
      <c r="K665" s="87"/>
      <c r="L665" s="242"/>
      <c r="M665" s="260" t="s">
        <v>7139</v>
      </c>
      <c r="N665" t="str">
        <f t="shared" si="20"/>
        <v/>
      </c>
    </row>
    <row r="666" spans="1:14" ht="39.6" hidden="1" outlineLevel="2">
      <c r="A666" s="285"/>
      <c r="B666" s="332">
        <f t="shared" si="21"/>
        <v>47</v>
      </c>
      <c r="C666" s="168" t="s">
        <v>5529</v>
      </c>
      <c r="D666" s="246" t="s">
        <v>5699</v>
      </c>
      <c r="E666" s="209" t="s">
        <v>1938</v>
      </c>
      <c r="F666" s="246" t="s">
        <v>4676</v>
      </c>
      <c r="G666" s="246" t="s">
        <v>5774</v>
      </c>
      <c r="H666" s="223"/>
      <c r="I666" s="83"/>
      <c r="J666" s="39"/>
      <c r="K666" s="87"/>
      <c r="L666" s="242"/>
      <c r="M666" s="260">
        <v>41897</v>
      </c>
      <c r="N666" t="str">
        <f t="shared" si="20"/>
        <v/>
      </c>
    </row>
    <row r="667" spans="1:14" ht="39.6" hidden="1" outlineLevel="2">
      <c r="A667" s="285"/>
      <c r="B667" s="332">
        <f t="shared" si="21"/>
        <v>47</v>
      </c>
      <c r="C667" s="168" t="s">
        <v>5528</v>
      </c>
      <c r="D667" s="246" t="s">
        <v>5698</v>
      </c>
      <c r="E667" s="209" t="s">
        <v>1938</v>
      </c>
      <c r="F667" s="246" t="s">
        <v>4676</v>
      </c>
      <c r="G667" s="246" t="s">
        <v>5774</v>
      </c>
      <c r="H667" s="223"/>
      <c r="I667" s="83"/>
      <c r="J667" s="39"/>
      <c r="K667" s="87"/>
      <c r="L667" s="242"/>
      <c r="M667" s="260">
        <v>41897</v>
      </c>
      <c r="N667" t="str">
        <f t="shared" si="20"/>
        <v/>
      </c>
    </row>
    <row r="668" spans="1:14" ht="39.6" hidden="1" outlineLevel="2">
      <c r="A668" s="285"/>
      <c r="B668" s="332">
        <f t="shared" si="21"/>
        <v>47</v>
      </c>
      <c r="C668" s="168" t="s">
        <v>5747</v>
      </c>
      <c r="D668" s="246" t="s">
        <v>5748</v>
      </c>
      <c r="E668" s="209" t="s">
        <v>1938</v>
      </c>
      <c r="F668" s="246" t="s">
        <v>4676</v>
      </c>
      <c r="G668" s="246" t="s">
        <v>5774</v>
      </c>
      <c r="H668" s="223"/>
      <c r="I668" s="83"/>
      <c r="J668" s="39"/>
      <c r="K668" s="87"/>
      <c r="L668" s="242"/>
      <c r="M668" s="260">
        <v>41897</v>
      </c>
      <c r="N668" t="str">
        <f t="shared" si="20"/>
        <v/>
      </c>
    </row>
    <row r="669" spans="1:14" ht="39.6" hidden="1" outlineLevel="2">
      <c r="A669" s="285"/>
      <c r="B669" s="332">
        <f t="shared" si="21"/>
        <v>47</v>
      </c>
      <c r="C669" s="168" t="s">
        <v>6284</v>
      </c>
      <c r="D669" s="246" t="s">
        <v>6285</v>
      </c>
      <c r="E669" s="209" t="s">
        <v>1938</v>
      </c>
      <c r="F669" s="246" t="s">
        <v>4676</v>
      </c>
      <c r="G669" s="246" t="s">
        <v>5774</v>
      </c>
      <c r="H669" s="223"/>
      <c r="I669" s="83"/>
      <c r="J669" s="39"/>
      <c r="K669" s="87"/>
      <c r="L669" s="242">
        <v>42597</v>
      </c>
      <c r="M669" s="260"/>
      <c r="N669" t="str">
        <f t="shared" si="20"/>
        <v/>
      </c>
    </row>
    <row r="670" spans="1:14" ht="39.6" hidden="1" outlineLevel="2">
      <c r="A670" s="285"/>
      <c r="B670" s="332">
        <f t="shared" si="21"/>
        <v>47</v>
      </c>
      <c r="C670" s="168" t="s">
        <v>5549</v>
      </c>
      <c r="D670" s="246" t="s">
        <v>5719</v>
      </c>
      <c r="E670" s="209" t="s">
        <v>1938</v>
      </c>
      <c r="F670" s="246" t="s">
        <v>4676</v>
      </c>
      <c r="G670" s="246" t="s">
        <v>5774</v>
      </c>
      <c r="H670" s="223"/>
      <c r="I670" s="83"/>
      <c r="J670" s="39"/>
      <c r="K670" s="87"/>
      <c r="L670" s="242"/>
      <c r="M670" s="260">
        <v>41897</v>
      </c>
      <c r="N670" t="str">
        <f t="shared" si="20"/>
        <v/>
      </c>
    </row>
    <row r="671" spans="1:14" ht="39.6" hidden="1" outlineLevel="2">
      <c r="A671" s="285"/>
      <c r="B671" s="332">
        <f t="shared" si="21"/>
        <v>47</v>
      </c>
      <c r="C671" s="168" t="s">
        <v>5561</v>
      </c>
      <c r="D671" s="246" t="s">
        <v>5731</v>
      </c>
      <c r="E671" s="209" t="s">
        <v>1938</v>
      </c>
      <c r="F671" s="246" t="s">
        <v>4676</v>
      </c>
      <c r="G671" s="246" t="s">
        <v>5774</v>
      </c>
      <c r="H671" s="223"/>
      <c r="I671" s="83"/>
      <c r="J671" s="39"/>
      <c r="K671" s="87"/>
      <c r="L671" s="242"/>
      <c r="M671" s="260">
        <v>41897</v>
      </c>
      <c r="N671" t="str">
        <f t="shared" si="20"/>
        <v/>
      </c>
    </row>
    <row r="672" spans="1:14" ht="39.6" hidden="1" outlineLevel="2">
      <c r="A672" s="285"/>
      <c r="B672" s="332">
        <f t="shared" si="21"/>
        <v>47</v>
      </c>
      <c r="C672" s="168" t="s">
        <v>5749</v>
      </c>
      <c r="D672" s="246" t="s">
        <v>5750</v>
      </c>
      <c r="E672" s="209" t="s">
        <v>2798</v>
      </c>
      <c r="F672" s="246" t="s">
        <v>4676</v>
      </c>
      <c r="G672" s="246" t="s">
        <v>6068</v>
      </c>
      <c r="H672" s="219" t="s">
        <v>6245</v>
      </c>
      <c r="I672" s="83"/>
      <c r="J672" s="39"/>
      <c r="K672" s="87"/>
      <c r="L672" s="242"/>
      <c r="M672" s="260" t="s">
        <v>7139</v>
      </c>
      <c r="N672" t="str">
        <f t="shared" si="20"/>
        <v/>
      </c>
    </row>
    <row r="673" spans="1:14" ht="39.6" hidden="1" outlineLevel="2">
      <c r="A673" s="285"/>
      <c r="B673" s="332">
        <f t="shared" si="21"/>
        <v>47</v>
      </c>
      <c r="C673" s="168" t="s">
        <v>5457</v>
      </c>
      <c r="D673" s="246" t="s">
        <v>5628</v>
      </c>
      <c r="E673" s="209" t="s">
        <v>2798</v>
      </c>
      <c r="F673" s="246" t="s">
        <v>4676</v>
      </c>
      <c r="G673" s="246" t="s">
        <v>5769</v>
      </c>
      <c r="H673" s="221">
        <v>42795</v>
      </c>
      <c r="I673" s="83"/>
      <c r="J673" s="39"/>
      <c r="K673" s="87"/>
      <c r="L673" s="242"/>
      <c r="M673" s="260">
        <v>41897</v>
      </c>
      <c r="N673" t="str">
        <f t="shared" si="20"/>
        <v/>
      </c>
    </row>
    <row r="674" spans="1:14" ht="39.6" hidden="1" outlineLevel="2">
      <c r="A674" s="285"/>
      <c r="B674" s="332">
        <f t="shared" si="21"/>
        <v>47</v>
      </c>
      <c r="C674" s="168" t="s">
        <v>5539</v>
      </c>
      <c r="D674" s="246" t="s">
        <v>5709</v>
      </c>
      <c r="E674" s="209" t="s">
        <v>1938</v>
      </c>
      <c r="F674" s="246" t="s">
        <v>4676</v>
      </c>
      <c r="G674" s="246" t="s">
        <v>5774</v>
      </c>
      <c r="H674" s="308"/>
      <c r="I674" s="83"/>
      <c r="J674" s="39"/>
      <c r="K674" s="87"/>
      <c r="L674" s="242"/>
      <c r="M674" s="260">
        <v>41897</v>
      </c>
      <c r="N674" t="str">
        <f t="shared" si="20"/>
        <v/>
      </c>
    </row>
    <row r="675" spans="1:14" ht="39.6" hidden="1" outlineLevel="2">
      <c r="A675" s="285"/>
      <c r="B675" s="332">
        <f t="shared" si="21"/>
        <v>47</v>
      </c>
      <c r="C675" s="168" t="s">
        <v>5403</v>
      </c>
      <c r="D675" s="246" t="s">
        <v>5577</v>
      </c>
      <c r="E675" s="209" t="s">
        <v>2798</v>
      </c>
      <c r="F675" s="246" t="s">
        <v>4676</v>
      </c>
      <c r="G675" s="246" t="s">
        <v>5767</v>
      </c>
      <c r="H675" s="218" t="s">
        <v>6245</v>
      </c>
      <c r="I675" s="83"/>
      <c r="J675" s="39"/>
      <c r="K675" s="87"/>
      <c r="L675" s="242"/>
      <c r="M675" s="260">
        <v>41897</v>
      </c>
      <c r="N675" t="str">
        <f t="shared" si="20"/>
        <v/>
      </c>
    </row>
    <row r="676" spans="1:14" ht="39.6" hidden="1" outlineLevel="2">
      <c r="A676" s="285"/>
      <c r="B676" s="332">
        <f t="shared" si="21"/>
        <v>47</v>
      </c>
      <c r="C676" s="168" t="s">
        <v>5737</v>
      </c>
      <c r="D676" s="246" t="s">
        <v>4113</v>
      </c>
      <c r="E676" s="209" t="s">
        <v>2798</v>
      </c>
      <c r="F676" s="246" t="s">
        <v>4676</v>
      </c>
      <c r="G676" s="246" t="s">
        <v>5766</v>
      </c>
      <c r="H676" s="141">
        <v>42795</v>
      </c>
      <c r="I676" s="83"/>
      <c r="J676" s="39"/>
      <c r="K676" s="87"/>
      <c r="L676" s="242"/>
      <c r="M676" s="260">
        <v>41897</v>
      </c>
      <c r="N676" t="str">
        <f t="shared" si="20"/>
        <v>DUPLICATE</v>
      </c>
    </row>
    <row r="677" spans="1:14" ht="39.6" hidden="1" outlineLevel="2">
      <c r="A677" s="285"/>
      <c r="B677" s="332">
        <f t="shared" si="21"/>
        <v>47</v>
      </c>
      <c r="C677" s="168" t="s">
        <v>3558</v>
      </c>
      <c r="D677" s="246" t="s">
        <v>3559</v>
      </c>
      <c r="E677" s="209" t="s">
        <v>2798</v>
      </c>
      <c r="F677" s="246" t="s">
        <v>4676</v>
      </c>
      <c r="G677" s="246" t="s">
        <v>5766</v>
      </c>
      <c r="H677" s="80">
        <v>42795</v>
      </c>
      <c r="I677" s="83"/>
      <c r="J677" s="39"/>
      <c r="K677" s="87"/>
      <c r="L677" s="242"/>
      <c r="M677" s="260">
        <v>41897</v>
      </c>
      <c r="N677" t="str">
        <f t="shared" si="20"/>
        <v>DUPLICATE</v>
      </c>
    </row>
    <row r="678" spans="1:14" ht="39.6" hidden="1" outlineLevel="2">
      <c r="A678" s="285"/>
      <c r="B678" s="332">
        <f t="shared" si="21"/>
        <v>47</v>
      </c>
      <c r="C678" s="168" t="s">
        <v>5523</v>
      </c>
      <c r="D678" s="246" t="s">
        <v>5694</v>
      </c>
      <c r="E678" s="209" t="s">
        <v>1938</v>
      </c>
      <c r="F678" s="246" t="s">
        <v>4676</v>
      </c>
      <c r="G678" s="246" t="s">
        <v>5775</v>
      </c>
      <c r="H678" s="308"/>
      <c r="I678" s="83"/>
      <c r="J678" s="39"/>
      <c r="K678" s="87"/>
      <c r="L678" s="242"/>
      <c r="M678" s="260">
        <v>41897</v>
      </c>
      <c r="N678" t="str">
        <f t="shared" si="20"/>
        <v/>
      </c>
    </row>
    <row r="679" spans="1:14" ht="39.6" hidden="1" outlineLevel="2">
      <c r="A679" s="285"/>
      <c r="B679" s="332">
        <f t="shared" si="21"/>
        <v>47</v>
      </c>
      <c r="C679" s="168" t="s">
        <v>5460</v>
      </c>
      <c r="D679" s="246" t="s">
        <v>5631</v>
      </c>
      <c r="E679" s="209" t="s">
        <v>2798</v>
      </c>
      <c r="F679" s="246" t="s">
        <v>4676</v>
      </c>
      <c r="G679" s="246" t="s">
        <v>5767</v>
      </c>
      <c r="H679" s="218" t="s">
        <v>6245</v>
      </c>
      <c r="I679" s="83"/>
      <c r="J679" s="39"/>
      <c r="K679" s="87"/>
      <c r="L679" s="242"/>
      <c r="M679" s="260">
        <v>41897</v>
      </c>
      <c r="N679" t="str">
        <f t="shared" si="20"/>
        <v/>
      </c>
    </row>
    <row r="680" spans="1:14" ht="39.6" hidden="1" outlineLevel="2">
      <c r="A680" s="285"/>
      <c r="B680" s="332">
        <f t="shared" si="21"/>
        <v>47</v>
      </c>
      <c r="C680" s="168" t="s">
        <v>5407</v>
      </c>
      <c r="D680" s="246" t="s">
        <v>5581</v>
      </c>
      <c r="E680" s="209" t="s">
        <v>2798</v>
      </c>
      <c r="F680" s="246" t="s">
        <v>4676</v>
      </c>
      <c r="G680" s="246" t="s">
        <v>5769</v>
      </c>
      <c r="H680" s="218">
        <v>42795</v>
      </c>
      <c r="I680" s="83"/>
      <c r="J680" s="39"/>
      <c r="K680" s="87"/>
      <c r="L680" s="242"/>
      <c r="M680" s="260">
        <v>41897</v>
      </c>
      <c r="N680" t="str">
        <f t="shared" si="20"/>
        <v/>
      </c>
    </row>
    <row r="681" spans="1:14" ht="39.6" hidden="1" outlineLevel="2">
      <c r="A681" s="285"/>
      <c r="B681" s="332">
        <f t="shared" si="21"/>
        <v>47</v>
      </c>
      <c r="C681" s="168" t="s">
        <v>5495</v>
      </c>
      <c r="D681" s="246" t="s">
        <v>5666</v>
      </c>
      <c r="E681" s="209" t="s">
        <v>2798</v>
      </c>
      <c r="F681" s="246" t="s">
        <v>4676</v>
      </c>
      <c r="G681" s="246" t="s">
        <v>5772</v>
      </c>
      <c r="H681" s="220">
        <v>42795</v>
      </c>
      <c r="I681" s="83"/>
      <c r="J681" s="39"/>
      <c r="K681" s="87"/>
      <c r="L681" s="242"/>
      <c r="M681" s="260">
        <v>41897</v>
      </c>
      <c r="N681" t="str">
        <f t="shared" si="20"/>
        <v/>
      </c>
    </row>
    <row r="682" spans="1:14" ht="39.6" hidden="1" outlineLevel="2">
      <c r="A682" s="285"/>
      <c r="B682" s="332">
        <f t="shared" si="21"/>
        <v>47</v>
      </c>
      <c r="C682" s="168" t="s">
        <v>5556</v>
      </c>
      <c r="D682" s="246" t="s">
        <v>5726</v>
      </c>
      <c r="E682" s="209" t="s">
        <v>2798</v>
      </c>
      <c r="F682" s="246" t="s">
        <v>4676</v>
      </c>
      <c r="G682" s="246" t="s">
        <v>5769</v>
      </c>
      <c r="H682" s="172" t="s">
        <v>6286</v>
      </c>
      <c r="I682" s="83"/>
      <c r="J682" s="39"/>
      <c r="K682" s="87"/>
      <c r="L682" s="242"/>
      <c r="M682" s="260">
        <v>42597</v>
      </c>
      <c r="N682" t="str">
        <f t="shared" si="20"/>
        <v/>
      </c>
    </row>
    <row r="683" spans="1:14" ht="39.6" hidden="1" outlineLevel="2">
      <c r="A683" s="285"/>
      <c r="B683" s="332">
        <f t="shared" si="21"/>
        <v>47</v>
      </c>
      <c r="C683" s="168" t="s">
        <v>6074</v>
      </c>
      <c r="D683" s="246" t="s">
        <v>610</v>
      </c>
      <c r="E683" s="209" t="s">
        <v>1156</v>
      </c>
      <c r="F683" s="246" t="s">
        <v>4676</v>
      </c>
      <c r="G683" s="246" t="s">
        <v>6075</v>
      </c>
      <c r="H683" s="141">
        <v>42795</v>
      </c>
      <c r="I683" s="83"/>
      <c r="J683" s="39"/>
      <c r="K683" s="87"/>
      <c r="L683" s="242">
        <v>42036</v>
      </c>
      <c r="M683" s="260"/>
      <c r="N683" t="str">
        <f t="shared" si="20"/>
        <v>DUPLICATE</v>
      </c>
    </row>
    <row r="684" spans="1:14" s="290" customFormat="1" ht="39.6" hidden="1" outlineLevel="2">
      <c r="A684" s="285"/>
      <c r="B684" s="332">
        <f t="shared" si="21"/>
        <v>47</v>
      </c>
      <c r="C684" s="168" t="s">
        <v>5409</v>
      </c>
      <c r="D684" s="246" t="s">
        <v>5583</v>
      </c>
      <c r="E684" s="209" t="s">
        <v>2798</v>
      </c>
      <c r="F684" s="246" t="s">
        <v>4676</v>
      </c>
      <c r="G684" s="246" t="s">
        <v>5769</v>
      </c>
      <c r="H684" s="218">
        <v>42795</v>
      </c>
      <c r="I684" s="83"/>
      <c r="J684" s="47"/>
      <c r="K684" s="36"/>
      <c r="L684" s="80"/>
      <c r="M684" s="260">
        <v>41897</v>
      </c>
      <c r="N684" t="str">
        <f t="shared" si="20"/>
        <v/>
      </c>
    </row>
    <row r="685" spans="1:14" s="290" customFormat="1" ht="39.6" hidden="1" outlineLevel="2">
      <c r="A685" s="285"/>
      <c r="B685" s="332">
        <f t="shared" si="21"/>
        <v>47</v>
      </c>
      <c r="C685" s="168" t="s">
        <v>5404</v>
      </c>
      <c r="D685" s="246" t="s">
        <v>5578</v>
      </c>
      <c r="E685" s="209" t="s">
        <v>2798</v>
      </c>
      <c r="F685" s="246" t="s">
        <v>4676</v>
      </c>
      <c r="G685" s="246" t="s">
        <v>5767</v>
      </c>
      <c r="H685" s="218" t="s">
        <v>6245</v>
      </c>
      <c r="I685" s="83"/>
      <c r="J685" s="47"/>
      <c r="K685" s="108"/>
      <c r="L685" s="80"/>
      <c r="M685" s="260">
        <v>41897</v>
      </c>
      <c r="N685" t="str">
        <f t="shared" si="20"/>
        <v/>
      </c>
    </row>
    <row r="686" spans="1:14" s="290" customFormat="1" ht="39.6" hidden="1" outlineLevel="2">
      <c r="A686" s="285"/>
      <c r="B686" s="332">
        <f t="shared" si="21"/>
        <v>47</v>
      </c>
      <c r="C686" s="168" t="s">
        <v>5441</v>
      </c>
      <c r="D686" s="246" t="s">
        <v>5612</v>
      </c>
      <c r="E686" s="209" t="s">
        <v>2798</v>
      </c>
      <c r="F686" s="246" t="s">
        <v>4676</v>
      </c>
      <c r="G686" s="246" t="s">
        <v>5768</v>
      </c>
      <c r="H686" s="220">
        <v>42795</v>
      </c>
      <c r="I686" s="83"/>
      <c r="J686" s="47"/>
      <c r="K686" s="108"/>
      <c r="L686" s="80"/>
      <c r="M686" s="260">
        <v>41897</v>
      </c>
      <c r="N686" t="str">
        <f t="shared" si="20"/>
        <v/>
      </c>
    </row>
    <row r="687" spans="1:14" s="290" customFormat="1" ht="39.6" hidden="1" outlineLevel="2">
      <c r="A687" s="285"/>
      <c r="B687" s="332">
        <f t="shared" si="21"/>
        <v>47</v>
      </c>
      <c r="C687" s="168" t="s">
        <v>5537</v>
      </c>
      <c r="D687" s="246" t="s">
        <v>5707</v>
      </c>
      <c r="E687" s="209" t="s">
        <v>2798</v>
      </c>
      <c r="F687" s="246" t="s">
        <v>4676</v>
      </c>
      <c r="G687" s="246" t="s">
        <v>6527</v>
      </c>
      <c r="H687" s="219" t="s">
        <v>6526</v>
      </c>
      <c r="I687" s="83"/>
      <c r="J687" s="47"/>
      <c r="K687" s="108"/>
      <c r="L687" s="80"/>
      <c r="M687" s="260" t="s">
        <v>7139</v>
      </c>
      <c r="N687" t="str">
        <f t="shared" si="20"/>
        <v/>
      </c>
    </row>
    <row r="688" spans="1:14" s="290" customFormat="1" ht="39.6" hidden="1" outlineLevel="2">
      <c r="A688" s="285"/>
      <c r="B688" s="332">
        <f t="shared" si="21"/>
        <v>47</v>
      </c>
      <c r="C688" s="168" t="s">
        <v>5553</v>
      </c>
      <c r="D688" s="246" t="s">
        <v>5723</v>
      </c>
      <c r="E688" s="209" t="s">
        <v>1938</v>
      </c>
      <c r="F688" s="246" t="s">
        <v>4676</v>
      </c>
      <c r="G688" s="246" t="s">
        <v>5774</v>
      </c>
      <c r="H688" s="223"/>
      <c r="I688" s="83"/>
      <c r="J688" s="47"/>
      <c r="K688" s="108"/>
      <c r="L688" s="80"/>
      <c r="M688" s="260">
        <v>41897</v>
      </c>
      <c r="N688" t="str">
        <f t="shared" si="20"/>
        <v/>
      </c>
    </row>
    <row r="689" spans="1:14" s="290" customFormat="1" ht="39.6" hidden="1" outlineLevel="2">
      <c r="A689" s="285"/>
      <c r="B689" s="332">
        <f t="shared" si="21"/>
        <v>47</v>
      </c>
      <c r="C689" s="168" t="s">
        <v>6076</v>
      </c>
      <c r="D689" s="246" t="s">
        <v>1135</v>
      </c>
      <c r="E689" s="209" t="s">
        <v>1938</v>
      </c>
      <c r="F689" s="246" t="s">
        <v>4676</v>
      </c>
      <c r="G689" s="246" t="s">
        <v>6077</v>
      </c>
      <c r="H689" s="308"/>
      <c r="I689" s="83"/>
      <c r="J689" s="47"/>
      <c r="K689" s="108"/>
      <c r="L689" s="80">
        <v>42036</v>
      </c>
      <c r="M689" s="260"/>
      <c r="N689" t="str">
        <f t="shared" si="20"/>
        <v>DUPLICATE</v>
      </c>
    </row>
    <row r="690" spans="1:14" s="290" customFormat="1" ht="39.6" hidden="1" outlineLevel="2">
      <c r="A690" s="285"/>
      <c r="B690" s="332">
        <f t="shared" si="21"/>
        <v>47</v>
      </c>
      <c r="C690" s="168" t="s">
        <v>5458</v>
      </c>
      <c r="D690" s="246" t="s">
        <v>5629</v>
      </c>
      <c r="E690" s="209" t="s">
        <v>2798</v>
      </c>
      <c r="F690" s="246" t="s">
        <v>4676</v>
      </c>
      <c r="G690" s="246" t="s">
        <v>5769</v>
      </c>
      <c r="H690" s="218">
        <v>42795</v>
      </c>
      <c r="I690" s="83"/>
      <c r="J690" s="47"/>
      <c r="K690" s="84"/>
      <c r="L690" s="80"/>
      <c r="M690" s="260">
        <v>41897</v>
      </c>
      <c r="N690" t="str">
        <f t="shared" si="20"/>
        <v/>
      </c>
    </row>
    <row r="691" spans="1:14" s="290" customFormat="1" ht="39.6" hidden="1" outlineLevel="2">
      <c r="A691" s="285"/>
      <c r="B691" s="332">
        <f t="shared" si="21"/>
        <v>47</v>
      </c>
      <c r="C691" s="168" t="s">
        <v>5415</v>
      </c>
      <c r="D691" s="246" t="s">
        <v>5589</v>
      </c>
      <c r="E691" s="209" t="s">
        <v>2798</v>
      </c>
      <c r="F691" s="246" t="s">
        <v>4676</v>
      </c>
      <c r="G691" s="246" t="s">
        <v>5769</v>
      </c>
      <c r="H691" s="221">
        <v>42795</v>
      </c>
      <c r="I691" s="83"/>
      <c r="J691" s="47"/>
      <c r="K691" s="108"/>
      <c r="L691" s="80"/>
      <c r="M691" s="260">
        <v>41897</v>
      </c>
      <c r="N691" t="str">
        <f t="shared" si="20"/>
        <v/>
      </c>
    </row>
    <row r="692" spans="1:14" s="290" customFormat="1" ht="39.6" hidden="1" outlineLevel="2">
      <c r="A692" s="285"/>
      <c r="B692" s="332">
        <f t="shared" si="21"/>
        <v>47</v>
      </c>
      <c r="C692" s="168" t="s">
        <v>5542</v>
      </c>
      <c r="D692" s="246" t="s">
        <v>5712</v>
      </c>
      <c r="E692" s="209" t="s">
        <v>1938</v>
      </c>
      <c r="F692" s="246" t="s">
        <v>4676</v>
      </c>
      <c r="G692" s="246" t="s">
        <v>5764</v>
      </c>
      <c r="H692" s="223"/>
      <c r="I692" s="83"/>
      <c r="J692" s="47"/>
      <c r="K692" s="108"/>
      <c r="L692" s="80"/>
      <c r="M692" s="260">
        <v>41897</v>
      </c>
      <c r="N692" t="str">
        <f t="shared" si="20"/>
        <v/>
      </c>
    </row>
    <row r="693" spans="1:14" s="290" customFormat="1" ht="39.6" hidden="1" outlineLevel="2">
      <c r="A693" s="285"/>
      <c r="B693" s="332">
        <f t="shared" si="21"/>
        <v>47</v>
      </c>
      <c r="C693" s="168" t="s">
        <v>5554</v>
      </c>
      <c r="D693" s="246" t="s">
        <v>5724</v>
      </c>
      <c r="E693" s="209" t="s">
        <v>1938</v>
      </c>
      <c r="F693" s="246" t="s">
        <v>4676</v>
      </c>
      <c r="G693" s="246" t="s">
        <v>5773</v>
      </c>
      <c r="H693" s="308"/>
      <c r="I693" s="83"/>
      <c r="J693" s="47"/>
      <c r="K693" s="108"/>
      <c r="L693" s="80"/>
      <c r="M693" s="260">
        <v>41897</v>
      </c>
      <c r="N693" t="str">
        <f t="shared" si="20"/>
        <v/>
      </c>
    </row>
    <row r="694" spans="1:14" s="290" customFormat="1" ht="39.6" hidden="1" outlineLevel="2">
      <c r="A694" s="285"/>
      <c r="B694" s="332">
        <f t="shared" si="21"/>
        <v>47</v>
      </c>
      <c r="C694" s="168" t="s">
        <v>5442</v>
      </c>
      <c r="D694" s="246" t="s">
        <v>5614</v>
      </c>
      <c r="E694" s="209" t="s">
        <v>2798</v>
      </c>
      <c r="F694" s="246" t="s">
        <v>4676</v>
      </c>
      <c r="G694" s="246" t="s">
        <v>5771</v>
      </c>
      <c r="H694" s="218">
        <v>42795</v>
      </c>
      <c r="I694" s="83"/>
      <c r="J694" s="47"/>
      <c r="K694" s="108"/>
      <c r="L694" s="80"/>
      <c r="M694" s="260">
        <v>41897</v>
      </c>
      <c r="N694" t="str">
        <f t="shared" si="20"/>
        <v/>
      </c>
    </row>
    <row r="695" spans="1:14" s="290" customFormat="1" ht="39.6" hidden="1" outlineLevel="2">
      <c r="A695" s="285"/>
      <c r="B695" s="332">
        <f t="shared" si="21"/>
        <v>47</v>
      </c>
      <c r="C695" s="168" t="s">
        <v>5396</v>
      </c>
      <c r="D695" s="246" t="s">
        <v>3404</v>
      </c>
      <c r="E695" s="209" t="s">
        <v>2798</v>
      </c>
      <c r="F695" s="246" t="s">
        <v>4676</v>
      </c>
      <c r="G695" s="246" t="s">
        <v>5768</v>
      </c>
      <c r="H695" s="219">
        <v>42795</v>
      </c>
      <c r="I695" s="83"/>
      <c r="J695" s="47"/>
      <c r="K695" s="108"/>
      <c r="L695" s="80"/>
      <c r="M695" s="260">
        <v>41897</v>
      </c>
      <c r="N695" t="str">
        <f t="shared" si="20"/>
        <v>DUPLICATE</v>
      </c>
    </row>
    <row r="696" spans="1:14" s="290" customFormat="1" ht="39.6" hidden="1" outlineLevel="2">
      <c r="A696" s="285"/>
      <c r="B696" s="332">
        <f t="shared" si="21"/>
        <v>47</v>
      </c>
      <c r="C696" s="168" t="s">
        <v>5503</v>
      </c>
      <c r="D696" s="246" t="s">
        <v>5674</v>
      </c>
      <c r="E696" s="209" t="s">
        <v>2798</v>
      </c>
      <c r="F696" s="246" t="s">
        <v>4676</v>
      </c>
      <c r="G696" s="246" t="s">
        <v>5769</v>
      </c>
      <c r="H696" s="221">
        <v>42795</v>
      </c>
      <c r="I696" s="83"/>
      <c r="J696" s="47"/>
      <c r="K696" s="108"/>
      <c r="L696" s="80"/>
      <c r="M696" s="260">
        <v>41897</v>
      </c>
      <c r="N696" t="str">
        <f t="shared" si="20"/>
        <v/>
      </c>
    </row>
    <row r="697" spans="1:14" s="290" customFormat="1" ht="39.6" hidden="1" outlineLevel="2">
      <c r="A697" s="285"/>
      <c r="B697" s="332">
        <f t="shared" si="21"/>
        <v>47</v>
      </c>
      <c r="C697" s="168" t="s">
        <v>5544</v>
      </c>
      <c r="D697" s="246" t="s">
        <v>5714</v>
      </c>
      <c r="E697" s="209" t="s">
        <v>1938</v>
      </c>
      <c r="F697" s="246" t="s">
        <v>4676</v>
      </c>
      <c r="G697" s="246" t="s">
        <v>5778</v>
      </c>
      <c r="H697" s="308"/>
      <c r="I697" s="83"/>
      <c r="J697" s="47"/>
      <c r="K697" s="108"/>
      <c r="L697" s="80"/>
      <c r="M697" s="260">
        <v>41897</v>
      </c>
      <c r="N697" t="str">
        <f t="shared" si="20"/>
        <v/>
      </c>
    </row>
    <row r="698" spans="1:14" s="290" customFormat="1" ht="39.6" hidden="1" outlineLevel="2">
      <c r="A698" s="285"/>
      <c r="B698" s="332">
        <f t="shared" si="21"/>
        <v>47</v>
      </c>
      <c r="C698" s="168" t="s">
        <v>5443</v>
      </c>
      <c r="D698" s="246" t="s">
        <v>5615</v>
      </c>
      <c r="E698" s="209" t="s">
        <v>2798</v>
      </c>
      <c r="F698" s="246" t="s">
        <v>4676</v>
      </c>
      <c r="G698" s="246" t="s">
        <v>5769</v>
      </c>
      <c r="H698" s="221">
        <v>42795</v>
      </c>
      <c r="I698" s="83"/>
      <c r="J698" s="47"/>
      <c r="K698" s="108"/>
      <c r="L698" s="80"/>
      <c r="M698" s="260">
        <v>41897</v>
      </c>
      <c r="N698" t="str">
        <f t="shared" si="20"/>
        <v/>
      </c>
    </row>
    <row r="699" spans="1:14" s="290" customFormat="1" ht="39.6" hidden="1" outlineLevel="2">
      <c r="A699" s="285"/>
      <c r="B699" s="332">
        <f t="shared" si="21"/>
        <v>47</v>
      </c>
      <c r="C699" s="168" t="s">
        <v>5540</v>
      </c>
      <c r="D699" s="246" t="s">
        <v>5710</v>
      </c>
      <c r="E699" s="209" t="s">
        <v>1938</v>
      </c>
      <c r="F699" s="246" t="s">
        <v>4676</v>
      </c>
      <c r="G699" s="246" t="s">
        <v>5773</v>
      </c>
      <c r="H699" s="308"/>
      <c r="I699" s="83"/>
      <c r="J699" s="47"/>
      <c r="K699" s="108"/>
      <c r="L699" s="80"/>
      <c r="M699" s="260">
        <v>41897</v>
      </c>
      <c r="N699" t="str">
        <f t="shared" si="20"/>
        <v/>
      </c>
    </row>
    <row r="700" spans="1:14" s="290" customFormat="1" ht="39.6" hidden="1" outlineLevel="2">
      <c r="A700" s="285"/>
      <c r="B700" s="332">
        <f t="shared" si="21"/>
        <v>47</v>
      </c>
      <c r="C700" s="168" t="s">
        <v>5472</v>
      </c>
      <c r="D700" s="246" t="s">
        <v>5643</v>
      </c>
      <c r="E700" s="209" t="s">
        <v>2798</v>
      </c>
      <c r="F700" s="246" t="s">
        <v>4676</v>
      </c>
      <c r="G700" s="246" t="s">
        <v>5769</v>
      </c>
      <c r="H700" s="218">
        <v>42795</v>
      </c>
      <c r="I700" s="83"/>
      <c r="J700" s="47"/>
      <c r="K700" s="108"/>
      <c r="L700" s="80"/>
      <c r="M700" s="260">
        <v>41897</v>
      </c>
      <c r="N700" t="str">
        <f t="shared" si="20"/>
        <v/>
      </c>
    </row>
    <row r="701" spans="1:14" s="290" customFormat="1" ht="39.6" hidden="1" outlineLevel="2">
      <c r="A701" s="285"/>
      <c r="B701" s="332">
        <f t="shared" si="21"/>
        <v>47</v>
      </c>
      <c r="C701" s="168" t="s">
        <v>5420</v>
      </c>
      <c r="D701" s="246" t="s">
        <v>3470</v>
      </c>
      <c r="E701" s="209" t="s">
        <v>1156</v>
      </c>
      <c r="F701" s="246" t="s">
        <v>4676</v>
      </c>
      <c r="G701" s="246" t="s">
        <v>5766</v>
      </c>
      <c r="H701" s="141">
        <v>42795</v>
      </c>
      <c r="I701" s="83"/>
      <c r="J701" s="47"/>
      <c r="K701" s="108"/>
      <c r="L701" s="80"/>
      <c r="M701" s="260">
        <v>41897</v>
      </c>
      <c r="N701" t="str">
        <f t="shared" si="20"/>
        <v>DUPLICATE</v>
      </c>
    </row>
    <row r="702" spans="1:14" s="290" customFormat="1" ht="39.6" hidden="1" outlineLevel="2">
      <c r="A702" s="285"/>
      <c r="B702" s="332">
        <f t="shared" si="21"/>
        <v>47</v>
      </c>
      <c r="C702" s="168" t="s">
        <v>5393</v>
      </c>
      <c r="D702" s="246" t="s">
        <v>5568</v>
      </c>
      <c r="E702" s="209" t="s">
        <v>2798</v>
      </c>
      <c r="F702" s="246" t="s">
        <v>4676</v>
      </c>
      <c r="G702" s="246" t="s">
        <v>5767</v>
      </c>
      <c r="H702" s="218" t="s">
        <v>6245</v>
      </c>
      <c r="I702" s="83"/>
      <c r="J702" s="47"/>
      <c r="K702" s="108"/>
      <c r="L702" s="80"/>
      <c r="M702" s="260">
        <v>41897</v>
      </c>
      <c r="N702" t="str">
        <f t="shared" si="20"/>
        <v/>
      </c>
    </row>
    <row r="703" spans="1:14" s="290" customFormat="1" ht="39.6" hidden="1" outlineLevel="2">
      <c r="A703" s="285"/>
      <c r="B703" s="332">
        <f t="shared" si="21"/>
        <v>47</v>
      </c>
      <c r="C703" s="168" t="s">
        <v>6078</v>
      </c>
      <c r="D703" s="246" t="s">
        <v>6079</v>
      </c>
      <c r="E703" s="209" t="s">
        <v>2798</v>
      </c>
      <c r="F703" s="246" t="s">
        <v>4676</v>
      </c>
      <c r="G703" s="246" t="s">
        <v>6058</v>
      </c>
      <c r="H703" s="218">
        <v>42795</v>
      </c>
      <c r="I703" s="83"/>
      <c r="J703" s="47"/>
      <c r="K703" s="108"/>
      <c r="L703" s="80">
        <v>42036</v>
      </c>
      <c r="M703" s="260"/>
      <c r="N703" t="str">
        <f t="shared" si="20"/>
        <v/>
      </c>
    </row>
    <row r="704" spans="1:14" s="290" customFormat="1" ht="39.6" hidden="1" outlineLevel="2">
      <c r="A704" s="285"/>
      <c r="B704" s="332">
        <f t="shared" si="21"/>
        <v>47</v>
      </c>
      <c r="C704" s="168" t="s">
        <v>6078</v>
      </c>
      <c r="D704" s="246" t="s">
        <v>6080</v>
      </c>
      <c r="E704" s="209" t="s">
        <v>2798</v>
      </c>
      <c r="F704" s="246" t="s">
        <v>4676</v>
      </c>
      <c r="G704" s="246" t="s">
        <v>6058</v>
      </c>
      <c r="H704" s="218">
        <v>42795</v>
      </c>
      <c r="I704" s="83"/>
      <c r="J704" s="47"/>
      <c r="K704" s="108"/>
      <c r="L704" s="80">
        <v>42036</v>
      </c>
      <c r="M704" s="260"/>
      <c r="N704" t="str">
        <f t="shared" si="20"/>
        <v/>
      </c>
    </row>
    <row r="705" spans="1:14" s="290" customFormat="1" ht="39.6" hidden="1" outlineLevel="2">
      <c r="A705" s="285"/>
      <c r="B705" s="332">
        <f t="shared" si="21"/>
        <v>47</v>
      </c>
      <c r="C705" s="168" t="s">
        <v>6082</v>
      </c>
      <c r="D705" s="246" t="s">
        <v>5746</v>
      </c>
      <c r="E705" s="209" t="s">
        <v>2798</v>
      </c>
      <c r="F705" s="246" t="s">
        <v>4676</v>
      </c>
      <c r="G705" s="246" t="s">
        <v>5771</v>
      </c>
      <c r="H705" s="218" t="s">
        <v>6248</v>
      </c>
      <c r="I705" s="83"/>
      <c r="J705" s="47"/>
      <c r="K705" s="108"/>
      <c r="L705" s="80" t="s">
        <v>6250</v>
      </c>
      <c r="M705" s="260"/>
      <c r="N705" t="str">
        <f t="shared" si="20"/>
        <v/>
      </c>
    </row>
    <row r="706" spans="1:14" s="290" customFormat="1" ht="39.6" hidden="1" outlineLevel="2">
      <c r="A706" s="285"/>
      <c r="B706" s="332">
        <f t="shared" si="21"/>
        <v>47</v>
      </c>
      <c r="C706" s="168" t="s">
        <v>5401</v>
      </c>
      <c r="D706" s="246" t="s">
        <v>5575</v>
      </c>
      <c r="E706" s="209" t="s">
        <v>2798</v>
      </c>
      <c r="F706" s="246" t="s">
        <v>4676</v>
      </c>
      <c r="G706" s="246" t="s">
        <v>5766</v>
      </c>
      <c r="H706" s="141">
        <v>42795</v>
      </c>
      <c r="I706" s="83"/>
      <c r="J706" s="47"/>
      <c r="K706" s="108"/>
      <c r="L706" s="80"/>
      <c r="M706" s="260">
        <v>41897</v>
      </c>
      <c r="N706" t="str">
        <f t="shared" ref="N706:N769" si="22">IF(D706="NA","",IF(COUNTIF($D$2:$D$4998,D706)&gt;1,"DUPLICATE",""))</f>
        <v/>
      </c>
    </row>
    <row r="707" spans="1:14" s="290" customFormat="1" ht="39.6" hidden="1" outlineLevel="2">
      <c r="A707" s="285"/>
      <c r="B707" s="332">
        <f t="shared" ref="B707:B708" si="23">IF(A707&gt;0,A707,B706)</f>
        <v>47</v>
      </c>
      <c r="C707" s="168" t="s">
        <v>5402</v>
      </c>
      <c r="D707" s="246" t="s">
        <v>5576</v>
      </c>
      <c r="E707" s="209" t="s">
        <v>2798</v>
      </c>
      <c r="F707" s="246" t="s">
        <v>4676</v>
      </c>
      <c r="G707" s="246" t="s">
        <v>5767</v>
      </c>
      <c r="H707" s="218" t="s">
        <v>6245</v>
      </c>
      <c r="I707" s="83"/>
      <c r="J707" s="47"/>
      <c r="K707" s="108"/>
      <c r="L707" s="80"/>
      <c r="M707" s="260">
        <v>41897</v>
      </c>
      <c r="N707" t="str">
        <f t="shared" si="22"/>
        <v/>
      </c>
    </row>
    <row r="708" spans="1:14" s="290" customFormat="1" ht="39.6" hidden="1" outlineLevel="2">
      <c r="A708" s="285"/>
      <c r="B708" s="332">
        <f t="shared" si="23"/>
        <v>47</v>
      </c>
      <c r="C708" s="168" t="s">
        <v>5397</v>
      </c>
      <c r="D708" s="246" t="s">
        <v>5571</v>
      </c>
      <c r="E708" s="209" t="s">
        <v>2798</v>
      </c>
      <c r="F708" s="246" t="s">
        <v>4676</v>
      </c>
      <c r="G708" s="246" t="s">
        <v>5767</v>
      </c>
      <c r="H708" s="218" t="s">
        <v>6245</v>
      </c>
      <c r="I708" s="92"/>
      <c r="J708" s="48"/>
      <c r="K708" s="108"/>
      <c r="L708" s="80"/>
      <c r="M708" s="82">
        <v>41897</v>
      </c>
      <c r="N708" t="str">
        <f t="shared" si="22"/>
        <v/>
      </c>
    </row>
    <row r="709" spans="1:14" ht="39.6" hidden="1" outlineLevel="1">
      <c r="A709" s="307">
        <v>48</v>
      </c>
      <c r="B709" s="332">
        <f t="shared" ref="B709:B768" si="24">IF(A709&gt;0,A709,B708)</f>
        <v>48</v>
      </c>
      <c r="C709" s="38" t="s">
        <v>454</v>
      </c>
      <c r="D709" s="63" t="s">
        <v>455</v>
      </c>
      <c r="E709" s="63" t="s">
        <v>1156</v>
      </c>
      <c r="F709" s="46" t="s">
        <v>4676</v>
      </c>
      <c r="G709" s="40" t="s">
        <v>1756</v>
      </c>
      <c r="H709" s="44"/>
      <c r="I709" s="44"/>
      <c r="J709" s="51" t="s">
        <v>5301</v>
      </c>
      <c r="K709" s="40" t="s">
        <v>2432</v>
      </c>
      <c r="L709" s="80">
        <v>39479</v>
      </c>
      <c r="M709" s="80"/>
      <c r="N709" t="str">
        <f t="shared" si="22"/>
        <v/>
      </c>
    </row>
    <row r="710" spans="1:14" ht="26.4" hidden="1" outlineLevel="1">
      <c r="A710" s="286">
        <v>49</v>
      </c>
      <c r="B710" s="332">
        <f t="shared" si="24"/>
        <v>49</v>
      </c>
      <c r="C710" s="367" t="s">
        <v>1132</v>
      </c>
      <c r="D710" s="217" t="s">
        <v>1138</v>
      </c>
      <c r="E710" s="211" t="s">
        <v>2798</v>
      </c>
      <c r="F710" s="178" t="s">
        <v>4676</v>
      </c>
      <c r="G710" s="217" t="s">
        <v>5756</v>
      </c>
      <c r="H710" s="44"/>
      <c r="I710" s="44"/>
      <c r="J710" s="51" t="s">
        <v>1131</v>
      </c>
      <c r="K710" s="217"/>
      <c r="L710" s="260">
        <v>40848</v>
      </c>
      <c r="M710" s="260">
        <v>41897</v>
      </c>
      <c r="N710" t="str">
        <f t="shared" si="22"/>
        <v/>
      </c>
    </row>
    <row r="711" spans="1:14" ht="79.2" hidden="1" outlineLevel="1">
      <c r="A711" s="286">
        <v>50</v>
      </c>
      <c r="B711" s="332">
        <f t="shared" si="24"/>
        <v>50</v>
      </c>
      <c r="C711" s="367" t="s">
        <v>3995</v>
      </c>
      <c r="D711" s="346" t="s">
        <v>218</v>
      </c>
      <c r="E711" s="217" t="s">
        <v>2791</v>
      </c>
      <c r="F711" s="217" t="s">
        <v>4619</v>
      </c>
      <c r="G711" s="217" t="s">
        <v>1080</v>
      </c>
      <c r="H711" s="44"/>
      <c r="I711" s="244"/>
      <c r="J711" s="362" t="s">
        <v>3554</v>
      </c>
      <c r="K711" s="217"/>
      <c r="L711" s="260">
        <v>38362</v>
      </c>
      <c r="M711" s="260"/>
      <c r="N711" t="str">
        <f t="shared" si="22"/>
        <v/>
      </c>
    </row>
    <row r="712" spans="1:14" ht="66" hidden="1" outlineLevel="1" collapsed="1">
      <c r="A712" s="307">
        <v>51</v>
      </c>
      <c r="B712" s="332">
        <f t="shared" si="24"/>
        <v>51</v>
      </c>
      <c r="C712" s="38" t="s">
        <v>3816</v>
      </c>
      <c r="D712" s="40"/>
      <c r="E712" s="40" t="s">
        <v>2798</v>
      </c>
      <c r="F712" s="40" t="s">
        <v>4676</v>
      </c>
      <c r="G712" s="40" t="s">
        <v>6528</v>
      </c>
      <c r="H712" s="44"/>
      <c r="I712" s="44"/>
      <c r="J712" s="51" t="s">
        <v>3970</v>
      </c>
      <c r="K712" s="43" t="s">
        <v>6202</v>
      </c>
      <c r="L712" s="80">
        <v>38362</v>
      </c>
      <c r="M712" s="80">
        <v>42767</v>
      </c>
      <c r="N712" t="str">
        <f t="shared" si="22"/>
        <v/>
      </c>
    </row>
    <row r="713" spans="1:14" hidden="1" outlineLevel="2">
      <c r="A713" s="285"/>
      <c r="B713" s="332">
        <f t="shared" si="24"/>
        <v>51</v>
      </c>
      <c r="C713" s="57" t="s">
        <v>2809</v>
      </c>
      <c r="D713" s="156" t="s">
        <v>2808</v>
      </c>
      <c r="E713" s="116" t="s">
        <v>2798</v>
      </c>
      <c r="F713" s="48" t="s">
        <v>4676</v>
      </c>
      <c r="G713" s="359"/>
      <c r="H713" s="243"/>
      <c r="I713" s="83"/>
      <c r="J713" s="48"/>
      <c r="K713" s="36"/>
      <c r="L713" s="98">
        <v>38362</v>
      </c>
      <c r="M713" s="98"/>
      <c r="N713" t="str">
        <f t="shared" si="22"/>
        <v/>
      </c>
    </row>
    <row r="714" spans="1:14" hidden="1" outlineLevel="2">
      <c r="A714" s="285"/>
      <c r="B714" s="332">
        <f t="shared" si="24"/>
        <v>51</v>
      </c>
      <c r="C714" s="58" t="s">
        <v>476</v>
      </c>
      <c r="D714" s="139" t="s">
        <v>475</v>
      </c>
      <c r="E714" s="47" t="s">
        <v>2798</v>
      </c>
      <c r="F714" s="48" t="s">
        <v>4676</v>
      </c>
      <c r="G714" s="359"/>
      <c r="H714" s="83"/>
      <c r="I714" s="83"/>
      <c r="J714" s="48"/>
      <c r="K714" s="36"/>
      <c r="L714" s="98">
        <v>38362</v>
      </c>
      <c r="M714" s="98"/>
      <c r="N714" t="str">
        <f t="shared" si="22"/>
        <v/>
      </c>
    </row>
    <row r="715" spans="1:14" hidden="1" outlineLevel="2">
      <c r="A715" s="285"/>
      <c r="B715" s="332">
        <f t="shared" si="24"/>
        <v>51</v>
      </c>
      <c r="C715" s="58" t="s">
        <v>5269</v>
      </c>
      <c r="D715" s="139" t="s">
        <v>2828</v>
      </c>
      <c r="E715" s="47" t="s">
        <v>1156</v>
      </c>
      <c r="F715" s="48" t="s">
        <v>4676</v>
      </c>
      <c r="G715" s="359"/>
      <c r="H715" s="83"/>
      <c r="I715" s="83"/>
      <c r="J715" s="48"/>
      <c r="K715" s="36"/>
      <c r="L715" s="98">
        <v>38362</v>
      </c>
      <c r="M715" s="98">
        <v>41306</v>
      </c>
      <c r="N715" t="str">
        <f t="shared" si="22"/>
        <v>DUPLICATE</v>
      </c>
    </row>
    <row r="716" spans="1:14" hidden="1" outlineLevel="2">
      <c r="A716" s="285"/>
      <c r="B716" s="332">
        <f t="shared" si="24"/>
        <v>51</v>
      </c>
      <c r="C716" s="58" t="s">
        <v>1332</v>
      </c>
      <c r="D716" s="139" t="s">
        <v>2465</v>
      </c>
      <c r="E716" s="47" t="s">
        <v>1156</v>
      </c>
      <c r="F716" s="48" t="s">
        <v>4676</v>
      </c>
      <c r="G716" s="359"/>
      <c r="H716" s="83"/>
      <c r="I716" s="83"/>
      <c r="J716" s="48"/>
      <c r="K716" s="36"/>
      <c r="L716" s="98">
        <v>39845</v>
      </c>
      <c r="M716" s="98">
        <v>41306</v>
      </c>
      <c r="N716" t="str">
        <f t="shared" si="22"/>
        <v>DUPLICATE</v>
      </c>
    </row>
    <row r="717" spans="1:14" hidden="1" outlineLevel="2">
      <c r="A717" s="285"/>
      <c r="B717" s="332">
        <f t="shared" si="24"/>
        <v>51</v>
      </c>
      <c r="C717" s="58" t="s">
        <v>971</v>
      </c>
      <c r="D717" s="139" t="s">
        <v>970</v>
      </c>
      <c r="E717" s="47" t="s">
        <v>2798</v>
      </c>
      <c r="F717" s="48" t="s">
        <v>4676</v>
      </c>
      <c r="G717" s="359"/>
      <c r="H717" s="83"/>
      <c r="I717" s="83"/>
      <c r="J717" s="48"/>
      <c r="K717" s="36"/>
      <c r="L717" s="98">
        <v>38362</v>
      </c>
      <c r="M717" s="98"/>
      <c r="N717" t="str">
        <f t="shared" si="22"/>
        <v/>
      </c>
    </row>
    <row r="718" spans="1:14" hidden="1" outlineLevel="2">
      <c r="A718" s="285"/>
      <c r="B718" s="332">
        <f t="shared" si="24"/>
        <v>51</v>
      </c>
      <c r="C718" s="58" t="s">
        <v>4638</v>
      </c>
      <c r="D718" s="139" t="s">
        <v>485</v>
      </c>
      <c r="E718" s="47" t="s">
        <v>2798</v>
      </c>
      <c r="F718" s="48" t="s">
        <v>4676</v>
      </c>
      <c r="G718" s="359" t="s">
        <v>5357</v>
      </c>
      <c r="H718" s="83"/>
      <c r="I718" s="83"/>
      <c r="J718" s="48"/>
      <c r="K718" s="36"/>
      <c r="L718" s="98">
        <v>38362</v>
      </c>
      <c r="M718" s="98"/>
      <c r="N718" t="str">
        <f t="shared" si="22"/>
        <v/>
      </c>
    </row>
    <row r="719" spans="1:14" hidden="1" outlineLevel="2">
      <c r="A719" s="285"/>
      <c r="B719" s="332">
        <f t="shared" si="24"/>
        <v>51</v>
      </c>
      <c r="C719" s="58" t="s">
        <v>482</v>
      </c>
      <c r="D719" s="139" t="s">
        <v>481</v>
      </c>
      <c r="E719" s="47" t="s">
        <v>2798</v>
      </c>
      <c r="F719" s="48" t="s">
        <v>4676</v>
      </c>
      <c r="G719" s="359"/>
      <c r="H719" s="83"/>
      <c r="I719" s="83"/>
      <c r="J719" s="48"/>
      <c r="K719" s="36"/>
      <c r="L719" s="98">
        <v>38362</v>
      </c>
      <c r="M719" s="98"/>
      <c r="N719" t="str">
        <f t="shared" si="22"/>
        <v/>
      </c>
    </row>
    <row r="720" spans="1:14" hidden="1" outlineLevel="2">
      <c r="A720" s="285"/>
      <c r="B720" s="332">
        <f t="shared" si="24"/>
        <v>51</v>
      </c>
      <c r="C720" s="58" t="s">
        <v>4686</v>
      </c>
      <c r="D720" s="139" t="s">
        <v>4685</v>
      </c>
      <c r="E720" s="47" t="s">
        <v>2798</v>
      </c>
      <c r="F720" s="48" t="s">
        <v>4676</v>
      </c>
      <c r="G720" s="359"/>
      <c r="H720" s="83"/>
      <c r="I720" s="83"/>
      <c r="J720" s="48"/>
      <c r="K720" s="36"/>
      <c r="L720" s="98">
        <v>38362</v>
      </c>
      <c r="M720" s="98"/>
      <c r="N720" t="str">
        <f t="shared" si="22"/>
        <v/>
      </c>
    </row>
    <row r="721" spans="1:14" hidden="1" outlineLevel="2">
      <c r="A721" s="285"/>
      <c r="B721" s="332">
        <f t="shared" si="24"/>
        <v>51</v>
      </c>
      <c r="C721" s="58" t="s">
        <v>2720</v>
      </c>
      <c r="D721" s="139" t="s">
        <v>2719</v>
      </c>
      <c r="E721" s="47" t="s">
        <v>2798</v>
      </c>
      <c r="F721" s="48" t="s">
        <v>4676</v>
      </c>
      <c r="G721" s="359"/>
      <c r="H721" s="83"/>
      <c r="I721" s="83"/>
      <c r="J721" s="48"/>
      <c r="K721" s="36"/>
      <c r="L721" s="98">
        <v>38362</v>
      </c>
      <c r="M721" s="98"/>
      <c r="N721" t="str">
        <f t="shared" si="22"/>
        <v>DUPLICATE</v>
      </c>
    </row>
    <row r="722" spans="1:14" hidden="1" outlineLevel="2">
      <c r="A722" s="285"/>
      <c r="B722" s="332">
        <f t="shared" si="24"/>
        <v>51</v>
      </c>
      <c r="C722" s="58" t="s">
        <v>6191</v>
      </c>
      <c r="D722" s="139" t="s">
        <v>6192</v>
      </c>
      <c r="E722" s="47" t="s">
        <v>2798</v>
      </c>
      <c r="F722" s="48" t="s">
        <v>4676</v>
      </c>
      <c r="G722" s="359"/>
      <c r="H722" s="83"/>
      <c r="I722" s="83"/>
      <c r="J722" s="48"/>
      <c r="K722" s="36"/>
      <c r="L722" s="98">
        <v>42401</v>
      </c>
      <c r="M722" s="98"/>
      <c r="N722" t="str">
        <f t="shared" si="22"/>
        <v/>
      </c>
    </row>
    <row r="723" spans="1:14" hidden="1" outlineLevel="2">
      <c r="A723" s="285"/>
      <c r="B723" s="332">
        <f t="shared" si="24"/>
        <v>51</v>
      </c>
      <c r="C723" s="58" t="s">
        <v>4640</v>
      </c>
      <c r="D723" s="139" t="s">
        <v>4639</v>
      </c>
      <c r="E723" s="47" t="s">
        <v>2798</v>
      </c>
      <c r="F723" s="48" t="s">
        <v>4676</v>
      </c>
      <c r="G723" s="359"/>
      <c r="H723" s="83"/>
      <c r="I723" s="83"/>
      <c r="J723" s="48"/>
      <c r="K723" s="36"/>
      <c r="L723" s="98">
        <v>38362</v>
      </c>
      <c r="M723" s="98"/>
      <c r="N723" t="str">
        <f t="shared" si="22"/>
        <v/>
      </c>
    </row>
    <row r="724" spans="1:14" hidden="1" outlineLevel="2">
      <c r="A724" s="285"/>
      <c r="B724" s="332">
        <f t="shared" si="24"/>
        <v>51</v>
      </c>
      <c r="C724" s="58" t="s">
        <v>1036</v>
      </c>
      <c r="D724" s="139" t="s">
        <v>1035</v>
      </c>
      <c r="E724" s="47" t="s">
        <v>2798</v>
      </c>
      <c r="F724" s="48" t="s">
        <v>4676</v>
      </c>
      <c r="G724" s="359"/>
      <c r="H724" s="83"/>
      <c r="I724" s="83"/>
      <c r="J724" s="48"/>
      <c r="K724" s="36"/>
      <c r="L724" s="98">
        <v>38362</v>
      </c>
      <c r="M724" s="98"/>
      <c r="N724" t="str">
        <f t="shared" si="22"/>
        <v/>
      </c>
    </row>
    <row r="725" spans="1:14" hidden="1" outlineLevel="2">
      <c r="A725" s="285"/>
      <c r="B725" s="332">
        <f t="shared" si="24"/>
        <v>51</v>
      </c>
      <c r="C725" s="58" t="s">
        <v>478</v>
      </c>
      <c r="D725" s="139" t="s">
        <v>477</v>
      </c>
      <c r="E725" s="47" t="s">
        <v>2798</v>
      </c>
      <c r="F725" s="48" t="s">
        <v>4676</v>
      </c>
      <c r="G725" s="359"/>
      <c r="H725" s="83"/>
      <c r="I725" s="83"/>
      <c r="J725" s="48"/>
      <c r="K725" s="36"/>
      <c r="L725" s="98">
        <v>38362</v>
      </c>
      <c r="M725" s="98"/>
      <c r="N725" t="str">
        <f t="shared" si="22"/>
        <v/>
      </c>
    </row>
    <row r="726" spans="1:14" hidden="1" outlineLevel="2">
      <c r="A726" s="285"/>
      <c r="B726" s="332">
        <f t="shared" si="24"/>
        <v>51</v>
      </c>
      <c r="C726" s="58" t="s">
        <v>2172</v>
      </c>
      <c r="D726" s="139" t="s">
        <v>2171</v>
      </c>
      <c r="E726" s="47" t="s">
        <v>2798</v>
      </c>
      <c r="F726" s="48" t="s">
        <v>4676</v>
      </c>
      <c r="G726" s="359"/>
      <c r="H726" s="83"/>
      <c r="I726" s="83"/>
      <c r="J726" s="48"/>
      <c r="K726" s="36"/>
      <c r="L726" s="98">
        <v>38362</v>
      </c>
      <c r="M726" s="98"/>
      <c r="N726" t="str">
        <f t="shared" si="22"/>
        <v/>
      </c>
    </row>
    <row r="727" spans="1:14" hidden="1" outlineLevel="2">
      <c r="A727" s="285"/>
      <c r="B727" s="332">
        <f t="shared" si="24"/>
        <v>51</v>
      </c>
      <c r="C727" s="58" t="s">
        <v>2815</v>
      </c>
      <c r="D727" s="139" t="s">
        <v>2814</v>
      </c>
      <c r="E727" s="47" t="s">
        <v>2798</v>
      </c>
      <c r="F727" s="48" t="s">
        <v>4676</v>
      </c>
      <c r="G727" s="359"/>
      <c r="H727" s="83"/>
      <c r="I727" s="83"/>
      <c r="J727" s="48"/>
      <c r="K727" s="36"/>
      <c r="L727" s="98">
        <v>38362</v>
      </c>
      <c r="M727" s="98"/>
      <c r="N727" t="str">
        <f t="shared" si="22"/>
        <v/>
      </c>
    </row>
    <row r="728" spans="1:14" hidden="1" outlineLevel="2">
      <c r="A728" s="285"/>
      <c r="B728" s="332">
        <f t="shared" si="24"/>
        <v>51</v>
      </c>
      <c r="C728" s="58" t="s">
        <v>2170</v>
      </c>
      <c r="D728" s="139" t="s">
        <v>2169</v>
      </c>
      <c r="E728" s="47" t="s">
        <v>2798</v>
      </c>
      <c r="F728" s="48" t="s">
        <v>4676</v>
      </c>
      <c r="G728" s="359"/>
      <c r="H728" s="83"/>
      <c r="I728" s="83"/>
      <c r="J728" s="48"/>
      <c r="K728" s="36"/>
      <c r="L728" s="98">
        <v>38362</v>
      </c>
      <c r="M728" s="98"/>
      <c r="N728" t="str">
        <f t="shared" si="22"/>
        <v/>
      </c>
    </row>
    <row r="729" spans="1:14" hidden="1" outlineLevel="2">
      <c r="A729" s="285"/>
      <c r="B729" s="332">
        <f t="shared" si="24"/>
        <v>51</v>
      </c>
      <c r="C729" s="58" t="s">
        <v>4642</v>
      </c>
      <c r="D729" s="139" t="s">
        <v>4641</v>
      </c>
      <c r="E729" s="47" t="s">
        <v>2798</v>
      </c>
      <c r="F729" s="48" t="s">
        <v>4676</v>
      </c>
      <c r="G729" s="359"/>
      <c r="H729" s="83"/>
      <c r="I729" s="83"/>
      <c r="J729" s="48"/>
      <c r="K729" s="36"/>
      <c r="L729" s="98">
        <v>38362</v>
      </c>
      <c r="M729" s="98"/>
      <c r="N729" t="str">
        <f t="shared" si="22"/>
        <v/>
      </c>
    </row>
    <row r="730" spans="1:14" hidden="1" outlineLevel="2">
      <c r="A730" s="285"/>
      <c r="B730" s="332">
        <f t="shared" si="24"/>
        <v>51</v>
      </c>
      <c r="C730" s="58" t="s">
        <v>969</v>
      </c>
      <c r="D730" s="139" t="s">
        <v>968</v>
      </c>
      <c r="E730" s="47" t="s">
        <v>2798</v>
      </c>
      <c r="F730" s="48" t="s">
        <v>4676</v>
      </c>
      <c r="G730" s="359"/>
      <c r="H730" s="83"/>
      <c r="I730" s="83"/>
      <c r="J730" s="48"/>
      <c r="K730" s="36"/>
      <c r="L730" s="98">
        <v>38362</v>
      </c>
      <c r="M730" s="98"/>
      <c r="N730" t="str">
        <f t="shared" si="22"/>
        <v>DUPLICATE</v>
      </c>
    </row>
    <row r="731" spans="1:14" hidden="1" outlineLevel="2">
      <c r="A731" s="285"/>
      <c r="B731" s="332">
        <f t="shared" si="24"/>
        <v>51</v>
      </c>
      <c r="C731" s="58" t="s">
        <v>480</v>
      </c>
      <c r="D731" s="139" t="s">
        <v>479</v>
      </c>
      <c r="E731" s="47" t="s">
        <v>2798</v>
      </c>
      <c r="F731" s="48" t="s">
        <v>4676</v>
      </c>
      <c r="G731" s="359"/>
      <c r="H731" s="83"/>
      <c r="I731" s="83"/>
      <c r="J731" s="48"/>
      <c r="K731" s="36"/>
      <c r="L731" s="98">
        <v>38362</v>
      </c>
      <c r="M731" s="98"/>
      <c r="N731" t="str">
        <f t="shared" si="22"/>
        <v/>
      </c>
    </row>
    <row r="732" spans="1:14" hidden="1" outlineLevel="2">
      <c r="A732" s="285"/>
      <c r="B732" s="332">
        <f t="shared" si="24"/>
        <v>51</v>
      </c>
      <c r="C732" s="58" t="s">
        <v>4682</v>
      </c>
      <c r="D732" s="139" t="s">
        <v>4681</v>
      </c>
      <c r="E732" s="47" t="s">
        <v>2798</v>
      </c>
      <c r="F732" s="48" t="s">
        <v>4676</v>
      </c>
      <c r="G732" s="359"/>
      <c r="H732" s="83"/>
      <c r="I732" s="83"/>
      <c r="J732" s="48"/>
      <c r="K732" s="36"/>
      <c r="L732" s="98">
        <v>38362</v>
      </c>
      <c r="M732" s="98"/>
      <c r="N732" t="str">
        <f t="shared" si="22"/>
        <v/>
      </c>
    </row>
    <row r="733" spans="1:14" hidden="1" outlineLevel="2">
      <c r="A733" s="285"/>
      <c r="B733" s="332">
        <f t="shared" si="24"/>
        <v>51</v>
      </c>
      <c r="C733" s="58" t="s">
        <v>4305</v>
      </c>
      <c r="D733" s="139" t="s">
        <v>4649</v>
      </c>
      <c r="E733" s="47" t="s">
        <v>2798</v>
      </c>
      <c r="F733" s="48" t="s">
        <v>4676</v>
      </c>
      <c r="G733" s="359"/>
      <c r="H733" s="83"/>
      <c r="I733" s="83"/>
      <c r="J733" s="48"/>
      <c r="K733" s="36"/>
      <c r="L733" s="98">
        <v>38362</v>
      </c>
      <c r="M733" s="98"/>
      <c r="N733" t="str">
        <f t="shared" si="22"/>
        <v>DUPLICATE</v>
      </c>
    </row>
    <row r="734" spans="1:14" hidden="1" outlineLevel="2">
      <c r="A734" s="285"/>
      <c r="B734" s="332">
        <f t="shared" si="24"/>
        <v>51</v>
      </c>
      <c r="C734" s="58" t="s">
        <v>2674</v>
      </c>
      <c r="D734" s="139" t="s">
        <v>2673</v>
      </c>
      <c r="E734" s="47" t="s">
        <v>2798</v>
      </c>
      <c r="F734" s="48" t="s">
        <v>4676</v>
      </c>
      <c r="G734" s="359"/>
      <c r="H734" s="83"/>
      <c r="I734" s="83"/>
      <c r="J734" s="48"/>
      <c r="K734" s="36"/>
      <c r="L734" s="98">
        <v>38362</v>
      </c>
      <c r="M734" s="98"/>
      <c r="N734" t="str">
        <f t="shared" si="22"/>
        <v/>
      </c>
    </row>
    <row r="735" spans="1:14" hidden="1" outlineLevel="2">
      <c r="A735" s="285"/>
      <c r="B735" s="332">
        <f t="shared" si="24"/>
        <v>51</v>
      </c>
      <c r="C735" s="58" t="s">
        <v>4678</v>
      </c>
      <c r="D735" s="139" t="s">
        <v>972</v>
      </c>
      <c r="E735" s="47" t="s">
        <v>2798</v>
      </c>
      <c r="F735" s="48" t="s">
        <v>4676</v>
      </c>
      <c r="G735" s="359"/>
      <c r="H735" s="83"/>
      <c r="I735" s="83"/>
      <c r="J735" s="48"/>
      <c r="K735" s="36"/>
      <c r="L735" s="98">
        <v>38362</v>
      </c>
      <c r="M735" s="98"/>
      <c r="N735" t="str">
        <f t="shared" si="22"/>
        <v/>
      </c>
    </row>
    <row r="736" spans="1:14" hidden="1" outlineLevel="2">
      <c r="A736" s="285"/>
      <c r="B736" s="332">
        <f t="shared" si="24"/>
        <v>51</v>
      </c>
      <c r="C736" s="58" t="s">
        <v>4644</v>
      </c>
      <c r="D736" s="139" t="s">
        <v>4643</v>
      </c>
      <c r="E736" s="47" t="s">
        <v>2798</v>
      </c>
      <c r="F736" s="48" t="s">
        <v>4676</v>
      </c>
      <c r="G736" s="359" t="s">
        <v>6049</v>
      </c>
      <c r="H736" s="83"/>
      <c r="I736" s="83"/>
      <c r="J736" s="48"/>
      <c r="K736" s="36"/>
      <c r="L736" s="98">
        <v>38362</v>
      </c>
      <c r="M736" s="98">
        <v>42036</v>
      </c>
      <c r="N736" t="str">
        <f t="shared" si="22"/>
        <v/>
      </c>
    </row>
    <row r="737" spans="1:14" hidden="1" outlineLevel="2">
      <c r="A737" s="285"/>
      <c r="B737" s="332">
        <f t="shared" si="24"/>
        <v>51</v>
      </c>
      <c r="C737" s="58" t="s">
        <v>4966</v>
      </c>
      <c r="D737" s="139" t="s">
        <v>4695</v>
      </c>
      <c r="E737" s="47" t="s">
        <v>2798</v>
      </c>
      <c r="F737" s="48" t="s">
        <v>4676</v>
      </c>
      <c r="G737" s="359"/>
      <c r="H737" s="83"/>
      <c r="I737" s="83"/>
      <c r="J737" s="48"/>
      <c r="K737" s="36"/>
      <c r="L737" s="98">
        <v>38362</v>
      </c>
      <c r="M737" s="98"/>
      <c r="N737" t="str">
        <f t="shared" si="22"/>
        <v/>
      </c>
    </row>
    <row r="738" spans="1:14" hidden="1" outlineLevel="2">
      <c r="A738" s="285"/>
      <c r="B738" s="332">
        <f t="shared" si="24"/>
        <v>51</v>
      </c>
      <c r="C738" s="58" t="s">
        <v>965</v>
      </c>
      <c r="D738" s="139" t="s">
        <v>964</v>
      </c>
      <c r="E738" s="47" t="s">
        <v>2798</v>
      </c>
      <c r="F738" s="48" t="s">
        <v>4676</v>
      </c>
      <c r="G738" s="359"/>
      <c r="H738" s="83"/>
      <c r="I738" s="83"/>
      <c r="J738" s="48"/>
      <c r="K738" s="36"/>
      <c r="L738" s="98">
        <v>38362</v>
      </c>
      <c r="M738" s="98"/>
      <c r="N738" t="str">
        <f t="shared" si="22"/>
        <v/>
      </c>
    </row>
    <row r="739" spans="1:14" hidden="1" outlineLevel="2">
      <c r="A739" s="285"/>
      <c r="B739" s="332">
        <f t="shared" si="24"/>
        <v>51</v>
      </c>
      <c r="C739" s="58" t="s">
        <v>4700</v>
      </c>
      <c r="D739" s="139" t="s">
        <v>5374</v>
      </c>
      <c r="E739" s="47" t="s">
        <v>2798</v>
      </c>
      <c r="F739" s="48" t="s">
        <v>4676</v>
      </c>
      <c r="G739" s="359"/>
      <c r="H739" s="83"/>
      <c r="I739" s="83"/>
      <c r="J739" s="48"/>
      <c r="K739" s="36"/>
      <c r="L739" s="98">
        <v>38362</v>
      </c>
      <c r="M739" s="98"/>
      <c r="N739" t="str">
        <f t="shared" si="22"/>
        <v/>
      </c>
    </row>
    <row r="740" spans="1:14" hidden="1" outlineLevel="2">
      <c r="A740" s="285"/>
      <c r="B740" s="332">
        <f t="shared" si="24"/>
        <v>51</v>
      </c>
      <c r="C740" s="58" t="s">
        <v>4648</v>
      </c>
      <c r="D740" s="139" t="s">
        <v>4647</v>
      </c>
      <c r="E740" s="47" t="s">
        <v>2798</v>
      </c>
      <c r="F740" s="48" t="s">
        <v>4676</v>
      </c>
      <c r="G740" s="359"/>
      <c r="H740" s="83"/>
      <c r="I740" s="83"/>
      <c r="J740" s="48"/>
      <c r="K740" s="36"/>
      <c r="L740" s="98">
        <v>38362</v>
      </c>
      <c r="M740" s="98"/>
      <c r="N740" t="str">
        <f t="shared" si="22"/>
        <v/>
      </c>
    </row>
    <row r="741" spans="1:14" hidden="1" outlineLevel="2">
      <c r="A741" s="285"/>
      <c r="B741" s="332">
        <f t="shared" si="24"/>
        <v>51</v>
      </c>
      <c r="C741" s="58" t="s">
        <v>4646</v>
      </c>
      <c r="D741" s="139" t="s">
        <v>4645</v>
      </c>
      <c r="E741" s="47" t="s">
        <v>2798</v>
      </c>
      <c r="F741" s="48" t="s">
        <v>4676</v>
      </c>
      <c r="G741" s="359"/>
      <c r="H741" s="83"/>
      <c r="I741" s="83"/>
      <c r="J741" s="48"/>
      <c r="K741" s="36"/>
      <c r="L741" s="98">
        <v>38362</v>
      </c>
      <c r="M741" s="98"/>
      <c r="N741" t="str">
        <f t="shared" si="22"/>
        <v/>
      </c>
    </row>
    <row r="742" spans="1:14" hidden="1" outlineLevel="2">
      <c r="A742" s="285"/>
      <c r="B742" s="332">
        <f t="shared" si="24"/>
        <v>51</v>
      </c>
      <c r="C742" s="58" t="s">
        <v>1599</v>
      </c>
      <c r="D742" s="139" t="s">
        <v>2463</v>
      </c>
      <c r="E742" s="47" t="s">
        <v>2798</v>
      </c>
      <c r="F742" s="48" t="s">
        <v>4676</v>
      </c>
      <c r="G742" s="359"/>
      <c r="H742" s="83"/>
      <c r="I742" s="83"/>
      <c r="J742" s="48"/>
      <c r="K742" s="36"/>
      <c r="L742" s="98">
        <v>39845</v>
      </c>
      <c r="M742" s="98"/>
      <c r="N742" t="str">
        <f t="shared" si="22"/>
        <v/>
      </c>
    </row>
    <row r="743" spans="1:14" hidden="1" outlineLevel="2">
      <c r="A743" s="285"/>
      <c r="B743" s="332">
        <f t="shared" si="24"/>
        <v>51</v>
      </c>
      <c r="C743" s="58" t="s">
        <v>1602</v>
      </c>
      <c r="D743" s="139" t="s">
        <v>2464</v>
      </c>
      <c r="E743" s="47" t="s">
        <v>2798</v>
      </c>
      <c r="F743" s="48" t="s">
        <v>4676</v>
      </c>
      <c r="G743" s="359"/>
      <c r="H743" s="83"/>
      <c r="I743" s="83"/>
      <c r="J743" s="48"/>
      <c r="K743" s="36"/>
      <c r="L743" s="98">
        <v>39845</v>
      </c>
      <c r="M743" s="98"/>
      <c r="N743" t="str">
        <f t="shared" si="22"/>
        <v>DUPLICATE</v>
      </c>
    </row>
    <row r="744" spans="1:14" hidden="1" outlineLevel="2">
      <c r="A744" s="285"/>
      <c r="B744" s="332">
        <f t="shared" si="24"/>
        <v>51</v>
      </c>
      <c r="C744" s="58" t="s">
        <v>3512</v>
      </c>
      <c r="D744" s="139" t="s">
        <v>3511</v>
      </c>
      <c r="E744" s="47" t="s">
        <v>2798</v>
      </c>
      <c r="F744" s="48" t="s">
        <v>4676</v>
      </c>
      <c r="G744" s="359"/>
      <c r="H744" s="83"/>
      <c r="I744" s="83"/>
      <c r="J744" s="48"/>
      <c r="K744" s="36"/>
      <c r="L744" s="98">
        <v>38362</v>
      </c>
      <c r="M744" s="98"/>
      <c r="N744" t="str">
        <f t="shared" si="22"/>
        <v>DUPLICATE</v>
      </c>
    </row>
    <row r="745" spans="1:14" hidden="1" outlineLevel="2">
      <c r="A745" s="285"/>
      <c r="B745" s="332">
        <f t="shared" si="24"/>
        <v>51</v>
      </c>
      <c r="C745" s="58" t="s">
        <v>2786</v>
      </c>
      <c r="D745" s="139" t="s">
        <v>3174</v>
      </c>
      <c r="E745" s="47" t="s">
        <v>2798</v>
      </c>
      <c r="F745" s="48" t="s">
        <v>4676</v>
      </c>
      <c r="G745" s="359"/>
      <c r="H745" s="83"/>
      <c r="I745" s="83"/>
      <c r="J745" s="48"/>
      <c r="K745" s="36"/>
      <c r="L745" s="98">
        <v>38362</v>
      </c>
      <c r="M745" s="98"/>
      <c r="N745" t="str">
        <f t="shared" si="22"/>
        <v/>
      </c>
    </row>
    <row r="746" spans="1:14" hidden="1" outlineLevel="2">
      <c r="A746" s="285"/>
      <c r="B746" s="332">
        <f t="shared" si="24"/>
        <v>51</v>
      </c>
      <c r="C746" s="58" t="s">
        <v>2817</v>
      </c>
      <c r="D746" s="139" t="s">
        <v>2816</v>
      </c>
      <c r="E746" s="47" t="s">
        <v>2798</v>
      </c>
      <c r="F746" s="48" t="s">
        <v>4676</v>
      </c>
      <c r="G746" s="359"/>
      <c r="H746" s="83"/>
      <c r="I746" s="83"/>
      <c r="J746" s="48"/>
      <c r="K746" s="36"/>
      <c r="L746" s="98">
        <v>38362</v>
      </c>
      <c r="M746" s="98"/>
      <c r="N746" t="str">
        <f t="shared" si="22"/>
        <v/>
      </c>
    </row>
    <row r="747" spans="1:14" ht="26.4" hidden="1" outlineLevel="2">
      <c r="A747" s="285"/>
      <c r="B747" s="332">
        <f t="shared" si="24"/>
        <v>51</v>
      </c>
      <c r="C747" s="58" t="s">
        <v>582</v>
      </c>
      <c r="D747" s="139" t="s">
        <v>2168</v>
      </c>
      <c r="E747" s="47" t="s">
        <v>2798</v>
      </c>
      <c r="F747" s="48" t="s">
        <v>4676</v>
      </c>
      <c r="G747" s="359"/>
      <c r="H747" s="83"/>
      <c r="I747" s="83"/>
      <c r="J747" s="48"/>
      <c r="K747" s="36"/>
      <c r="L747" s="98">
        <v>38362</v>
      </c>
      <c r="M747" s="98"/>
      <c r="N747" t="str">
        <f t="shared" si="22"/>
        <v/>
      </c>
    </row>
    <row r="748" spans="1:14" ht="26.4" hidden="1" outlineLevel="2">
      <c r="A748" s="285"/>
      <c r="B748" s="332">
        <f t="shared" si="24"/>
        <v>51</v>
      </c>
      <c r="C748" s="58" t="s">
        <v>583</v>
      </c>
      <c r="D748" s="139" t="s">
        <v>1129</v>
      </c>
      <c r="E748" s="47" t="s">
        <v>2798</v>
      </c>
      <c r="F748" s="48" t="s">
        <v>4676</v>
      </c>
      <c r="G748" s="359"/>
      <c r="H748" s="83"/>
      <c r="I748" s="83"/>
      <c r="J748" s="48"/>
      <c r="K748" s="36"/>
      <c r="L748" s="98">
        <v>38362</v>
      </c>
      <c r="M748" s="98"/>
      <c r="N748" t="str">
        <f t="shared" si="22"/>
        <v/>
      </c>
    </row>
    <row r="749" spans="1:14" hidden="1" outlineLevel="2">
      <c r="A749" s="285"/>
      <c r="B749" s="332">
        <f t="shared" si="24"/>
        <v>51</v>
      </c>
      <c r="C749" s="58" t="s">
        <v>1028</v>
      </c>
      <c r="D749" s="139" t="s">
        <v>1027</v>
      </c>
      <c r="E749" s="47" t="s">
        <v>2798</v>
      </c>
      <c r="F749" s="48" t="s">
        <v>4676</v>
      </c>
      <c r="G749" s="359" t="s">
        <v>5357</v>
      </c>
      <c r="H749" s="83"/>
      <c r="I749" s="83"/>
      <c r="J749" s="48"/>
      <c r="K749" s="36"/>
      <c r="L749" s="98">
        <v>38362</v>
      </c>
      <c r="M749" s="98"/>
      <c r="N749" t="str">
        <f t="shared" si="22"/>
        <v/>
      </c>
    </row>
    <row r="750" spans="1:14" ht="26.4" hidden="1" outlineLevel="2">
      <c r="A750" s="285"/>
      <c r="B750" s="332">
        <f t="shared" si="24"/>
        <v>51</v>
      </c>
      <c r="C750" s="58" t="s">
        <v>2175</v>
      </c>
      <c r="D750" s="139" t="s">
        <v>2174</v>
      </c>
      <c r="E750" s="39" t="s">
        <v>2798</v>
      </c>
      <c r="F750" s="42" t="s">
        <v>4676</v>
      </c>
      <c r="G750" s="359"/>
      <c r="H750" s="83"/>
      <c r="I750" s="83"/>
      <c r="J750" s="48"/>
      <c r="K750" s="36"/>
      <c r="L750" s="98">
        <v>38362</v>
      </c>
      <c r="M750" s="98"/>
      <c r="N750" t="str">
        <f t="shared" si="22"/>
        <v/>
      </c>
    </row>
    <row r="751" spans="1:14" ht="26.4" hidden="1" outlineLevel="2">
      <c r="A751" s="285"/>
      <c r="B751" s="332">
        <f t="shared" si="24"/>
        <v>51</v>
      </c>
      <c r="C751" s="58" t="s">
        <v>1128</v>
      </c>
      <c r="D751" s="139" t="s">
        <v>1127</v>
      </c>
      <c r="E751" s="39" t="s">
        <v>2798</v>
      </c>
      <c r="F751" s="42" t="s">
        <v>4676</v>
      </c>
      <c r="G751" s="359"/>
      <c r="H751" s="83"/>
      <c r="I751" s="83"/>
      <c r="J751" s="48"/>
      <c r="K751" s="36"/>
      <c r="L751" s="98">
        <v>38362</v>
      </c>
      <c r="M751" s="98"/>
      <c r="N751" t="str">
        <f t="shared" si="22"/>
        <v/>
      </c>
    </row>
    <row r="752" spans="1:14" hidden="1" outlineLevel="2">
      <c r="A752" s="285"/>
      <c r="B752" s="332">
        <f t="shared" si="24"/>
        <v>51</v>
      </c>
      <c r="C752" s="58" t="s">
        <v>2811</v>
      </c>
      <c r="D752" s="139" t="s">
        <v>2810</v>
      </c>
      <c r="E752" s="47" t="s">
        <v>2798</v>
      </c>
      <c r="F752" s="48" t="s">
        <v>4676</v>
      </c>
      <c r="G752" s="359"/>
      <c r="H752" s="83"/>
      <c r="I752" s="83"/>
      <c r="J752" s="48"/>
      <c r="K752" s="36"/>
      <c r="L752" s="98">
        <v>38362</v>
      </c>
      <c r="M752" s="98"/>
      <c r="N752" t="str">
        <f t="shared" si="22"/>
        <v/>
      </c>
    </row>
    <row r="753" spans="1:14" hidden="1" outlineLevel="2">
      <c r="A753" s="285"/>
      <c r="B753" s="332">
        <f t="shared" si="24"/>
        <v>51</v>
      </c>
      <c r="C753" s="58" t="s">
        <v>2807</v>
      </c>
      <c r="D753" s="139" t="s">
        <v>2806</v>
      </c>
      <c r="E753" s="47" t="s">
        <v>2798</v>
      </c>
      <c r="F753" s="48" t="s">
        <v>4676</v>
      </c>
      <c r="G753" s="359"/>
      <c r="H753" s="83"/>
      <c r="I753" s="83"/>
      <c r="J753" s="48"/>
      <c r="K753" s="36"/>
      <c r="L753" s="98">
        <v>38362</v>
      </c>
      <c r="M753" s="98"/>
      <c r="N753" t="str">
        <f t="shared" si="22"/>
        <v/>
      </c>
    </row>
    <row r="754" spans="1:14" hidden="1" outlineLevel="2">
      <c r="A754" s="285"/>
      <c r="B754" s="332">
        <f t="shared" si="24"/>
        <v>51</v>
      </c>
      <c r="C754" s="58" t="s">
        <v>4694</v>
      </c>
      <c r="D754" s="139" t="s">
        <v>4693</v>
      </c>
      <c r="E754" s="47" t="s">
        <v>2798</v>
      </c>
      <c r="F754" s="48" t="s">
        <v>4676</v>
      </c>
      <c r="G754" s="359"/>
      <c r="H754" s="83"/>
      <c r="I754" s="83"/>
      <c r="J754" s="48"/>
      <c r="K754" s="36"/>
      <c r="L754" s="98">
        <v>38362</v>
      </c>
      <c r="M754" s="98"/>
      <c r="N754" t="str">
        <f t="shared" si="22"/>
        <v/>
      </c>
    </row>
    <row r="755" spans="1:14" hidden="1" outlineLevel="2">
      <c r="A755" s="285"/>
      <c r="B755" s="332">
        <f t="shared" si="24"/>
        <v>51</v>
      </c>
      <c r="C755" s="58" t="s">
        <v>1032</v>
      </c>
      <c r="D755" s="139" t="s">
        <v>1031</v>
      </c>
      <c r="E755" s="47" t="s">
        <v>2798</v>
      </c>
      <c r="F755" s="48" t="s">
        <v>4676</v>
      </c>
      <c r="G755" s="359"/>
      <c r="H755" s="83"/>
      <c r="I755" s="83"/>
      <c r="J755" s="48"/>
      <c r="K755" s="36"/>
      <c r="L755" s="98">
        <v>38362</v>
      </c>
      <c r="M755" s="98"/>
      <c r="N755" t="str">
        <f t="shared" si="22"/>
        <v>DUPLICATE</v>
      </c>
    </row>
    <row r="756" spans="1:14" ht="26.4" hidden="1" outlineLevel="2">
      <c r="A756" s="285"/>
      <c r="B756" s="332">
        <f t="shared" si="24"/>
        <v>51</v>
      </c>
      <c r="C756" s="58" t="s">
        <v>2177</v>
      </c>
      <c r="D756" s="139" t="s">
        <v>2176</v>
      </c>
      <c r="E756" s="39" t="s">
        <v>2798</v>
      </c>
      <c r="F756" s="42" t="s">
        <v>4676</v>
      </c>
      <c r="G756" s="359"/>
      <c r="H756" s="83"/>
      <c r="I756" s="83"/>
      <c r="J756" s="48"/>
      <c r="K756" s="36"/>
      <c r="L756" s="98">
        <v>38362</v>
      </c>
      <c r="M756" s="98"/>
      <c r="N756" t="str">
        <f t="shared" si="22"/>
        <v>DUPLICATE</v>
      </c>
    </row>
    <row r="757" spans="1:14" ht="26.4" hidden="1" outlineLevel="2">
      <c r="A757" s="285"/>
      <c r="B757" s="332">
        <f t="shared" si="24"/>
        <v>51</v>
      </c>
      <c r="C757" s="58" t="s">
        <v>2179</v>
      </c>
      <c r="D757" s="139" t="s">
        <v>2178</v>
      </c>
      <c r="E757" s="39" t="s">
        <v>2798</v>
      </c>
      <c r="F757" s="42" t="s">
        <v>4676</v>
      </c>
      <c r="G757" s="359"/>
      <c r="H757" s="83"/>
      <c r="I757" s="83"/>
      <c r="J757" s="48"/>
      <c r="K757" s="36"/>
      <c r="L757" s="98">
        <v>38362</v>
      </c>
      <c r="M757" s="98"/>
      <c r="N757" t="str">
        <f t="shared" si="22"/>
        <v>DUPLICATE</v>
      </c>
    </row>
    <row r="758" spans="1:14" ht="26.4" hidden="1" outlineLevel="2">
      <c r="A758" s="285"/>
      <c r="B758" s="332">
        <f t="shared" si="24"/>
        <v>51</v>
      </c>
      <c r="C758" s="58" t="s">
        <v>2181</v>
      </c>
      <c r="D758" s="139" t="s">
        <v>2180</v>
      </c>
      <c r="E758" s="39" t="s">
        <v>2798</v>
      </c>
      <c r="F758" s="42" t="s">
        <v>4676</v>
      </c>
      <c r="G758" s="359"/>
      <c r="H758" s="83"/>
      <c r="I758" s="83"/>
      <c r="J758" s="48"/>
      <c r="K758" s="36"/>
      <c r="L758" s="98">
        <v>38362</v>
      </c>
      <c r="M758" s="98"/>
      <c r="N758" t="str">
        <f t="shared" si="22"/>
        <v>DUPLICATE</v>
      </c>
    </row>
    <row r="759" spans="1:14" ht="26.4" hidden="1" outlineLevel="2">
      <c r="A759" s="285"/>
      <c r="B759" s="332">
        <f t="shared" si="24"/>
        <v>51</v>
      </c>
      <c r="C759" s="58" t="s">
        <v>2183</v>
      </c>
      <c r="D759" s="139" t="s">
        <v>2182</v>
      </c>
      <c r="E759" s="39" t="s">
        <v>2798</v>
      </c>
      <c r="F759" s="42" t="s">
        <v>4676</v>
      </c>
      <c r="G759" s="359"/>
      <c r="H759" s="83"/>
      <c r="I759" s="83"/>
      <c r="J759" s="48"/>
      <c r="K759" s="36"/>
      <c r="L759" s="98">
        <v>38362</v>
      </c>
      <c r="M759" s="98"/>
      <c r="N759" t="str">
        <f t="shared" si="22"/>
        <v>DUPLICATE</v>
      </c>
    </row>
    <row r="760" spans="1:14" ht="26.4" hidden="1" outlineLevel="2">
      <c r="A760" s="285"/>
      <c r="B760" s="332">
        <f t="shared" si="24"/>
        <v>51</v>
      </c>
      <c r="C760" s="58" t="s">
        <v>2185</v>
      </c>
      <c r="D760" s="139" t="s">
        <v>2184</v>
      </c>
      <c r="E760" s="39" t="s">
        <v>2798</v>
      </c>
      <c r="F760" s="42" t="s">
        <v>4676</v>
      </c>
      <c r="G760" s="359"/>
      <c r="H760" s="83"/>
      <c r="I760" s="83"/>
      <c r="J760" s="48"/>
      <c r="K760" s="36"/>
      <c r="L760" s="98">
        <v>38362</v>
      </c>
      <c r="M760" s="98"/>
      <c r="N760" t="str">
        <f t="shared" si="22"/>
        <v>DUPLICATE</v>
      </c>
    </row>
    <row r="761" spans="1:14" hidden="1" outlineLevel="2">
      <c r="A761" s="285"/>
      <c r="B761" s="332">
        <f t="shared" si="24"/>
        <v>51</v>
      </c>
      <c r="C761" s="58" t="s">
        <v>2827</v>
      </c>
      <c r="D761" s="139" t="s">
        <v>2826</v>
      </c>
      <c r="E761" s="47" t="s">
        <v>1156</v>
      </c>
      <c r="F761" s="48" t="s">
        <v>4676</v>
      </c>
      <c r="G761" s="359"/>
      <c r="H761" s="83"/>
      <c r="I761" s="83"/>
      <c r="J761" s="48"/>
      <c r="K761" s="36"/>
      <c r="L761" s="98">
        <v>38362</v>
      </c>
      <c r="M761" s="98">
        <v>41306</v>
      </c>
      <c r="N761" t="str">
        <f t="shared" si="22"/>
        <v>DUPLICATE</v>
      </c>
    </row>
    <row r="762" spans="1:14" hidden="1" outlineLevel="2">
      <c r="A762" s="285"/>
      <c r="B762" s="332">
        <f t="shared" si="24"/>
        <v>51</v>
      </c>
      <c r="C762" s="58" t="s">
        <v>2821</v>
      </c>
      <c r="D762" s="139" t="s">
        <v>2820</v>
      </c>
      <c r="E762" s="47" t="s">
        <v>2798</v>
      </c>
      <c r="F762" s="48" t="s">
        <v>4676</v>
      </c>
      <c r="G762" s="359"/>
      <c r="H762" s="83"/>
      <c r="I762" s="83"/>
      <c r="J762" s="48"/>
      <c r="K762" s="36"/>
      <c r="L762" s="98">
        <v>38362</v>
      </c>
      <c r="M762" s="98"/>
      <c r="N762" t="str">
        <f t="shared" si="22"/>
        <v>DUPLICATE</v>
      </c>
    </row>
    <row r="763" spans="1:14" hidden="1" outlineLevel="2">
      <c r="A763" s="285"/>
      <c r="B763" s="332">
        <f t="shared" si="24"/>
        <v>51</v>
      </c>
      <c r="C763" s="58" t="s">
        <v>484</v>
      </c>
      <c r="D763" s="139" t="s">
        <v>483</v>
      </c>
      <c r="E763" s="47" t="s">
        <v>2798</v>
      </c>
      <c r="F763" s="48" t="s">
        <v>4676</v>
      </c>
      <c r="G763" s="359"/>
      <c r="H763" s="83"/>
      <c r="I763" s="83"/>
      <c r="J763" s="48"/>
      <c r="K763" s="36"/>
      <c r="L763" s="98">
        <v>38362</v>
      </c>
      <c r="M763" s="98"/>
      <c r="N763" t="str">
        <f t="shared" si="22"/>
        <v>DUPLICATE</v>
      </c>
    </row>
    <row r="764" spans="1:14" hidden="1" outlineLevel="2">
      <c r="A764" s="285"/>
      <c r="B764" s="332">
        <f t="shared" si="24"/>
        <v>51</v>
      </c>
      <c r="C764" s="58" t="s">
        <v>2819</v>
      </c>
      <c r="D764" s="139" t="s">
        <v>2818</v>
      </c>
      <c r="E764" s="47" t="s">
        <v>2798</v>
      </c>
      <c r="F764" s="48" t="s">
        <v>4676</v>
      </c>
      <c r="G764" s="359"/>
      <c r="H764" s="83"/>
      <c r="I764" s="83"/>
      <c r="J764" s="48"/>
      <c r="K764" s="36"/>
      <c r="L764" s="98">
        <v>38362</v>
      </c>
      <c r="M764" s="98"/>
      <c r="N764" t="str">
        <f t="shared" si="22"/>
        <v>DUPLICATE</v>
      </c>
    </row>
    <row r="765" spans="1:14" hidden="1" outlineLevel="2">
      <c r="A765" s="285"/>
      <c r="B765" s="332">
        <f t="shared" si="24"/>
        <v>51</v>
      </c>
      <c r="C765" s="58" t="s">
        <v>2801</v>
      </c>
      <c r="D765" s="139" t="s">
        <v>1130</v>
      </c>
      <c r="E765" s="47" t="s">
        <v>2798</v>
      </c>
      <c r="F765" s="48" t="s">
        <v>4676</v>
      </c>
      <c r="G765" s="359"/>
      <c r="H765" s="83"/>
      <c r="I765" s="83"/>
      <c r="J765" s="48"/>
      <c r="K765" s="36"/>
      <c r="L765" s="98">
        <v>38362</v>
      </c>
      <c r="M765" s="98"/>
      <c r="N765" t="str">
        <f t="shared" si="22"/>
        <v>DUPLICATE</v>
      </c>
    </row>
    <row r="766" spans="1:14" hidden="1" outlineLevel="2">
      <c r="A766" s="285"/>
      <c r="B766" s="332">
        <f t="shared" si="24"/>
        <v>51</v>
      </c>
      <c r="C766" s="58" t="s">
        <v>3510</v>
      </c>
      <c r="D766" s="139" t="s">
        <v>4701</v>
      </c>
      <c r="E766" s="47" t="s">
        <v>2798</v>
      </c>
      <c r="F766" s="48" t="s">
        <v>4676</v>
      </c>
      <c r="G766" s="359"/>
      <c r="H766" s="83"/>
      <c r="I766" s="83"/>
      <c r="J766" s="48"/>
      <c r="K766" s="36"/>
      <c r="L766" s="98">
        <v>38362</v>
      </c>
      <c r="M766" s="98"/>
      <c r="N766" t="str">
        <f t="shared" si="22"/>
        <v/>
      </c>
    </row>
    <row r="767" spans="1:14" hidden="1" outlineLevel="2">
      <c r="A767" s="285"/>
      <c r="B767" s="332">
        <f t="shared" si="24"/>
        <v>51</v>
      </c>
      <c r="C767" s="58" t="s">
        <v>967</v>
      </c>
      <c r="D767" s="139" t="s">
        <v>966</v>
      </c>
      <c r="E767" s="47" t="s">
        <v>2798</v>
      </c>
      <c r="F767" s="48" t="s">
        <v>4676</v>
      </c>
      <c r="G767" s="359"/>
      <c r="H767" s="83"/>
      <c r="I767" s="83"/>
      <c r="J767" s="48"/>
      <c r="K767" s="36"/>
      <c r="L767" s="98">
        <v>38362</v>
      </c>
      <c r="M767" s="98"/>
      <c r="N767" t="str">
        <f t="shared" si="22"/>
        <v/>
      </c>
    </row>
    <row r="768" spans="1:14" ht="39.6" hidden="1" outlineLevel="2">
      <c r="A768" s="285"/>
      <c r="B768" s="332">
        <f t="shared" si="24"/>
        <v>51</v>
      </c>
      <c r="C768" s="168" t="s">
        <v>2173</v>
      </c>
      <c r="D768" s="246" t="s">
        <v>6702</v>
      </c>
      <c r="E768" s="47" t="s">
        <v>2798</v>
      </c>
      <c r="F768" s="48" t="s">
        <v>4676</v>
      </c>
      <c r="G768" s="359" t="s">
        <v>6703</v>
      </c>
      <c r="H768" s="83"/>
      <c r="I768" s="83"/>
      <c r="J768" s="584" t="s">
        <v>6652</v>
      </c>
      <c r="K768" s="36"/>
      <c r="L768" s="98">
        <v>38362</v>
      </c>
      <c r="M768" s="98">
        <v>43132</v>
      </c>
      <c r="N768" t="str">
        <f t="shared" si="22"/>
        <v/>
      </c>
    </row>
    <row r="769" spans="1:14" hidden="1" outlineLevel="2">
      <c r="A769" s="285"/>
      <c r="B769" s="332">
        <f t="shared" ref="B769:B832" si="25">IF(A769&gt;0,A769,B768)</f>
        <v>51</v>
      </c>
      <c r="C769" s="58" t="s">
        <v>4307</v>
      </c>
      <c r="D769" s="139" t="s">
        <v>4306</v>
      </c>
      <c r="E769" s="47" t="s">
        <v>2798</v>
      </c>
      <c r="F769" s="48" t="s">
        <v>4676</v>
      </c>
      <c r="G769" s="359" t="s">
        <v>6267</v>
      </c>
      <c r="H769" s="83"/>
      <c r="I769" s="83"/>
      <c r="J769" s="48"/>
      <c r="K769" s="36"/>
      <c r="L769" s="98">
        <v>38362</v>
      </c>
      <c r="M769" s="98">
        <v>43497</v>
      </c>
      <c r="N769" t="str">
        <f t="shared" si="22"/>
        <v/>
      </c>
    </row>
    <row r="770" spans="1:14" hidden="1" outlineLevel="2">
      <c r="A770" s="285"/>
      <c r="B770" s="332">
        <f t="shared" si="25"/>
        <v>51</v>
      </c>
      <c r="C770" s="58" t="s">
        <v>1030</v>
      </c>
      <c r="D770" s="139" t="s">
        <v>1029</v>
      </c>
      <c r="E770" s="47" t="s">
        <v>2798</v>
      </c>
      <c r="F770" s="48" t="s">
        <v>4676</v>
      </c>
      <c r="G770" s="359" t="s">
        <v>5357</v>
      </c>
      <c r="H770" s="83"/>
      <c r="I770" s="83"/>
      <c r="J770" s="48"/>
      <c r="K770" s="36"/>
      <c r="L770" s="98">
        <v>38362</v>
      </c>
      <c r="M770" s="98"/>
      <c r="N770" t="str">
        <f t="shared" ref="N770:N833" si="26">IF(D770="NA","",IF(COUNTIF($D$2:$D$4998,D770)&gt;1,"DUPLICATE",""))</f>
        <v/>
      </c>
    </row>
    <row r="771" spans="1:14" hidden="1" outlineLevel="2">
      <c r="A771" s="285"/>
      <c r="B771" s="332">
        <f t="shared" si="25"/>
        <v>51</v>
      </c>
      <c r="C771" s="58" t="s">
        <v>1042</v>
      </c>
      <c r="D771" s="139" t="s">
        <v>1041</v>
      </c>
      <c r="E771" s="47" t="s">
        <v>2798</v>
      </c>
      <c r="F771" s="48" t="s">
        <v>4676</v>
      </c>
      <c r="G771" s="359"/>
      <c r="H771" s="83"/>
      <c r="I771" s="83"/>
      <c r="J771" s="48"/>
      <c r="K771" s="36"/>
      <c r="L771" s="98">
        <v>38362</v>
      </c>
      <c r="M771" s="98"/>
      <c r="N771" t="str">
        <f t="shared" si="26"/>
        <v/>
      </c>
    </row>
    <row r="772" spans="1:14" hidden="1" outlineLevel="2">
      <c r="A772" s="285"/>
      <c r="B772" s="332">
        <f t="shared" si="25"/>
        <v>51</v>
      </c>
      <c r="C772" s="58" t="s">
        <v>2823</v>
      </c>
      <c r="D772" s="139" t="s">
        <v>2822</v>
      </c>
      <c r="E772" s="47" t="s">
        <v>2798</v>
      </c>
      <c r="F772" s="48" t="s">
        <v>4676</v>
      </c>
      <c r="G772" s="359"/>
      <c r="H772" s="83"/>
      <c r="I772" s="83"/>
      <c r="J772" s="48"/>
      <c r="K772" s="36"/>
      <c r="L772" s="98">
        <v>38362</v>
      </c>
      <c r="M772" s="98"/>
      <c r="N772" t="str">
        <f t="shared" si="26"/>
        <v/>
      </c>
    </row>
    <row r="773" spans="1:14" hidden="1" outlineLevel="2">
      <c r="A773" s="285"/>
      <c r="B773" s="332">
        <f t="shared" si="25"/>
        <v>51</v>
      </c>
      <c r="C773" s="58" t="s">
        <v>1034</v>
      </c>
      <c r="D773" s="139" t="s">
        <v>1033</v>
      </c>
      <c r="E773" s="47" t="s">
        <v>2798</v>
      </c>
      <c r="F773" s="48" t="s">
        <v>4676</v>
      </c>
      <c r="G773" s="359"/>
      <c r="H773" s="83"/>
      <c r="I773" s="83"/>
      <c r="J773" s="48"/>
      <c r="K773" s="36"/>
      <c r="L773" s="98">
        <v>38362</v>
      </c>
      <c r="M773" s="98"/>
      <c r="N773" t="str">
        <f t="shared" si="26"/>
        <v/>
      </c>
    </row>
    <row r="774" spans="1:14" hidden="1" outlineLevel="2">
      <c r="A774" s="285"/>
      <c r="B774" s="332">
        <f t="shared" si="25"/>
        <v>51</v>
      </c>
      <c r="C774" s="58" t="s">
        <v>2805</v>
      </c>
      <c r="D774" s="139" t="s">
        <v>2804</v>
      </c>
      <c r="E774" s="47" t="s">
        <v>2798</v>
      </c>
      <c r="F774" s="48" t="s">
        <v>4676</v>
      </c>
      <c r="G774" s="359"/>
      <c r="H774" s="83"/>
      <c r="I774" s="83"/>
      <c r="J774" s="48"/>
      <c r="K774" s="36"/>
      <c r="L774" s="98">
        <v>38362</v>
      </c>
      <c r="M774" s="98"/>
      <c r="N774" t="str">
        <f t="shared" si="26"/>
        <v/>
      </c>
    </row>
    <row r="775" spans="1:14" hidden="1" outlineLevel="2">
      <c r="A775" s="285"/>
      <c r="B775" s="332">
        <f t="shared" si="25"/>
        <v>51</v>
      </c>
      <c r="C775" s="58" t="s">
        <v>4309</v>
      </c>
      <c r="D775" s="139" t="s">
        <v>4308</v>
      </c>
      <c r="E775" s="47" t="s">
        <v>2798</v>
      </c>
      <c r="F775" s="48" t="s">
        <v>4676</v>
      </c>
      <c r="G775" s="359"/>
      <c r="H775" s="83"/>
      <c r="I775" s="83"/>
      <c r="J775" s="48"/>
      <c r="K775" s="36"/>
      <c r="L775" s="98">
        <v>38362</v>
      </c>
      <c r="M775" s="98"/>
      <c r="N775" t="str">
        <f t="shared" si="26"/>
        <v/>
      </c>
    </row>
    <row r="776" spans="1:14" hidden="1" outlineLevel="2">
      <c r="A776" s="285"/>
      <c r="B776" s="332">
        <f t="shared" si="25"/>
        <v>51</v>
      </c>
      <c r="C776" s="58" t="s">
        <v>4692</v>
      </c>
      <c r="D776" s="139" t="s">
        <v>4691</v>
      </c>
      <c r="E776" s="47" t="s">
        <v>2798</v>
      </c>
      <c r="F776" s="48" t="s">
        <v>4676</v>
      </c>
      <c r="G776" s="359"/>
      <c r="H776" s="83"/>
      <c r="I776" s="83"/>
      <c r="J776" s="48"/>
      <c r="K776" s="36"/>
      <c r="L776" s="98">
        <v>38362</v>
      </c>
      <c r="M776" s="98"/>
      <c r="N776" t="str">
        <f t="shared" si="26"/>
        <v/>
      </c>
    </row>
    <row r="777" spans="1:14" hidden="1" outlineLevel="2">
      <c r="A777" s="285"/>
      <c r="B777" s="332">
        <f t="shared" si="25"/>
        <v>51</v>
      </c>
      <c r="C777" s="58" t="s">
        <v>1603</v>
      </c>
      <c r="D777" s="139" t="s">
        <v>2466</v>
      </c>
      <c r="E777" s="47" t="s">
        <v>2798</v>
      </c>
      <c r="F777" s="48" t="s">
        <v>4676</v>
      </c>
      <c r="G777" s="359"/>
      <c r="H777" s="83"/>
      <c r="I777" s="83"/>
      <c r="J777" s="48"/>
      <c r="K777" s="36"/>
      <c r="L777" s="98">
        <v>39845</v>
      </c>
      <c r="M777" s="98"/>
      <c r="N777" t="str">
        <f t="shared" si="26"/>
        <v/>
      </c>
    </row>
    <row r="778" spans="1:14" hidden="1" outlineLevel="2">
      <c r="A778" s="285"/>
      <c r="B778" s="332">
        <f t="shared" si="25"/>
        <v>51</v>
      </c>
      <c r="C778" s="58" t="s">
        <v>2803</v>
      </c>
      <c r="D778" s="139" t="s">
        <v>2802</v>
      </c>
      <c r="E778" s="47" t="s">
        <v>2798</v>
      </c>
      <c r="F778" s="48" t="s">
        <v>4676</v>
      </c>
      <c r="G778" s="359"/>
      <c r="H778" s="83"/>
      <c r="I778" s="83"/>
      <c r="J778" s="48"/>
      <c r="K778" s="36"/>
      <c r="L778" s="98">
        <v>38362</v>
      </c>
      <c r="M778" s="98"/>
      <c r="N778" t="str">
        <f t="shared" si="26"/>
        <v/>
      </c>
    </row>
    <row r="779" spans="1:14" hidden="1" outlineLevel="2">
      <c r="A779" s="285"/>
      <c r="B779" s="332">
        <f t="shared" si="25"/>
        <v>51</v>
      </c>
      <c r="C779" s="58" t="s">
        <v>2825</v>
      </c>
      <c r="D779" s="139" t="s">
        <v>2824</v>
      </c>
      <c r="E779" s="47" t="s">
        <v>2798</v>
      </c>
      <c r="F779" s="48" t="s">
        <v>4676</v>
      </c>
      <c r="G779" s="359"/>
      <c r="H779" s="83"/>
      <c r="I779" s="83"/>
      <c r="J779" s="48"/>
      <c r="K779" s="36"/>
      <c r="L779" s="98">
        <v>38362</v>
      </c>
      <c r="M779" s="98"/>
      <c r="N779" t="str">
        <f t="shared" si="26"/>
        <v/>
      </c>
    </row>
    <row r="780" spans="1:14" hidden="1" outlineLevel="2">
      <c r="A780" s="285"/>
      <c r="B780" s="332">
        <f t="shared" si="25"/>
        <v>51</v>
      </c>
      <c r="C780" s="58" t="s">
        <v>1600</v>
      </c>
      <c r="D780" s="139" t="s">
        <v>1149</v>
      </c>
      <c r="E780" s="47" t="s">
        <v>2798</v>
      </c>
      <c r="F780" s="48" t="s">
        <v>4676</v>
      </c>
      <c r="G780" s="359"/>
      <c r="H780" s="83"/>
      <c r="I780" s="83"/>
      <c r="J780" s="48"/>
      <c r="K780" s="36"/>
      <c r="L780" s="98">
        <v>39845</v>
      </c>
      <c r="M780" s="98"/>
      <c r="N780" t="str">
        <f t="shared" si="26"/>
        <v/>
      </c>
    </row>
    <row r="781" spans="1:14" hidden="1" outlineLevel="2">
      <c r="A781" s="285"/>
      <c r="B781" s="332">
        <f t="shared" si="25"/>
        <v>51</v>
      </c>
      <c r="C781" s="58" t="s">
        <v>2813</v>
      </c>
      <c r="D781" s="139" t="s">
        <v>2812</v>
      </c>
      <c r="E781" s="47" t="s">
        <v>2798</v>
      </c>
      <c r="F781" s="48" t="s">
        <v>4676</v>
      </c>
      <c r="G781" s="359"/>
      <c r="H781" s="83"/>
      <c r="I781" s="83"/>
      <c r="J781" s="48"/>
      <c r="K781" s="36"/>
      <c r="L781" s="98">
        <v>38362</v>
      </c>
      <c r="M781" s="98"/>
      <c r="N781" t="str">
        <f t="shared" si="26"/>
        <v/>
      </c>
    </row>
    <row r="782" spans="1:14" hidden="1" outlineLevel="2">
      <c r="A782" s="285"/>
      <c r="B782" s="332">
        <f t="shared" si="25"/>
        <v>51</v>
      </c>
      <c r="C782" s="58" t="s">
        <v>1598</v>
      </c>
      <c r="D782" s="139" t="s">
        <v>2462</v>
      </c>
      <c r="E782" s="47" t="s">
        <v>2798</v>
      </c>
      <c r="F782" s="48" t="s">
        <v>4676</v>
      </c>
      <c r="G782" s="359"/>
      <c r="H782" s="83"/>
      <c r="I782" s="83"/>
      <c r="J782" s="48"/>
      <c r="K782" s="36"/>
      <c r="L782" s="98">
        <v>39845</v>
      </c>
      <c r="M782" s="98"/>
      <c r="N782" t="str">
        <f t="shared" si="26"/>
        <v/>
      </c>
    </row>
    <row r="783" spans="1:14" hidden="1" outlineLevel="2">
      <c r="A783" s="285"/>
      <c r="B783" s="332">
        <f t="shared" si="25"/>
        <v>51</v>
      </c>
      <c r="C783" s="58" t="s">
        <v>2603</v>
      </c>
      <c r="D783" s="139" t="s">
        <v>2882</v>
      </c>
      <c r="E783" s="47" t="s">
        <v>2798</v>
      </c>
      <c r="F783" s="48" t="s">
        <v>4676</v>
      </c>
      <c r="G783" s="359"/>
      <c r="H783" s="83"/>
      <c r="I783" s="83"/>
      <c r="J783" s="48"/>
      <c r="K783" s="36"/>
      <c r="L783" s="98">
        <v>38362</v>
      </c>
      <c r="M783" s="98"/>
      <c r="N783" t="str">
        <f t="shared" si="26"/>
        <v/>
      </c>
    </row>
    <row r="784" spans="1:14" hidden="1" outlineLevel="2">
      <c r="A784" s="285"/>
      <c r="B784" s="332">
        <f t="shared" si="25"/>
        <v>51</v>
      </c>
      <c r="C784" s="58" t="s">
        <v>2460</v>
      </c>
      <c r="D784" s="139" t="s">
        <v>2461</v>
      </c>
      <c r="E784" s="47" t="s">
        <v>2798</v>
      </c>
      <c r="F784" s="48" t="s">
        <v>4676</v>
      </c>
      <c r="G784" s="359"/>
      <c r="H784" s="83"/>
      <c r="I784" s="83"/>
      <c r="J784" s="48"/>
      <c r="K784" s="36"/>
      <c r="L784" s="98">
        <v>39845</v>
      </c>
      <c r="M784" s="98"/>
      <c r="N784" t="str">
        <f t="shared" si="26"/>
        <v/>
      </c>
    </row>
    <row r="785" spans="1:14" hidden="1" outlineLevel="2">
      <c r="A785" s="285"/>
      <c r="B785" s="332">
        <f t="shared" si="25"/>
        <v>51</v>
      </c>
      <c r="C785" s="58" t="s">
        <v>1527</v>
      </c>
      <c r="D785" s="139" t="s">
        <v>4310</v>
      </c>
      <c r="E785" s="47" t="s">
        <v>2798</v>
      </c>
      <c r="F785" s="48" t="s">
        <v>4676</v>
      </c>
      <c r="G785" s="359"/>
      <c r="H785" s="83"/>
      <c r="I785" s="83"/>
      <c r="J785" s="48"/>
      <c r="K785" s="36"/>
      <c r="L785" s="98">
        <v>38362</v>
      </c>
      <c r="M785" s="98"/>
      <c r="N785" t="str">
        <f t="shared" si="26"/>
        <v/>
      </c>
    </row>
    <row r="786" spans="1:14" hidden="1" outlineLevel="2">
      <c r="A786" s="285"/>
      <c r="B786" s="332">
        <f t="shared" si="25"/>
        <v>51</v>
      </c>
      <c r="C786" s="58" t="s">
        <v>1044</v>
      </c>
      <c r="D786" s="139" t="s">
        <v>1043</v>
      </c>
      <c r="E786" s="47" t="s">
        <v>2798</v>
      </c>
      <c r="F786" s="48" t="s">
        <v>4676</v>
      </c>
      <c r="G786" s="359"/>
      <c r="H786" s="83"/>
      <c r="I786" s="83"/>
      <c r="J786" s="48"/>
      <c r="K786" s="36"/>
      <c r="L786" s="98">
        <v>38362</v>
      </c>
      <c r="M786" s="98"/>
      <c r="N786" t="str">
        <f t="shared" si="26"/>
        <v/>
      </c>
    </row>
    <row r="787" spans="1:14" hidden="1" outlineLevel="2">
      <c r="A787" s="285"/>
      <c r="B787" s="332">
        <f t="shared" si="25"/>
        <v>51</v>
      </c>
      <c r="C787" s="58" t="s">
        <v>2668</v>
      </c>
      <c r="D787" s="139" t="s">
        <v>2667</v>
      </c>
      <c r="E787" s="47" t="s">
        <v>2798</v>
      </c>
      <c r="F787" s="48" t="s">
        <v>4676</v>
      </c>
      <c r="G787" s="359"/>
      <c r="H787" s="83"/>
      <c r="I787" s="83"/>
      <c r="J787" s="48"/>
      <c r="K787" s="36"/>
      <c r="L787" s="98">
        <v>38362</v>
      </c>
      <c r="M787" s="98"/>
      <c r="N787" t="str">
        <f t="shared" si="26"/>
        <v/>
      </c>
    </row>
    <row r="788" spans="1:14" hidden="1" outlineLevel="2">
      <c r="A788" s="285"/>
      <c r="B788" s="332">
        <f t="shared" si="25"/>
        <v>51</v>
      </c>
      <c r="C788" s="58" t="s">
        <v>2607</v>
      </c>
      <c r="D788" s="139" t="s">
        <v>2606</v>
      </c>
      <c r="E788" s="47" t="s">
        <v>2798</v>
      </c>
      <c r="F788" s="48" t="s">
        <v>4676</v>
      </c>
      <c r="G788" s="359"/>
      <c r="H788" s="83"/>
      <c r="I788" s="83"/>
      <c r="J788" s="48"/>
      <c r="K788" s="36"/>
      <c r="L788" s="98">
        <v>38362</v>
      </c>
      <c r="M788" s="98"/>
      <c r="N788" t="str">
        <f t="shared" si="26"/>
        <v/>
      </c>
    </row>
    <row r="789" spans="1:14" hidden="1" outlineLevel="2">
      <c r="A789" s="285"/>
      <c r="B789" s="332">
        <f t="shared" si="25"/>
        <v>51</v>
      </c>
      <c r="C789" s="58" t="s">
        <v>4697</v>
      </c>
      <c r="D789" s="139" t="s">
        <v>4696</v>
      </c>
      <c r="E789" s="47" t="s">
        <v>2798</v>
      </c>
      <c r="F789" s="48" t="s">
        <v>4676</v>
      </c>
      <c r="G789" s="359"/>
      <c r="H789" s="83"/>
      <c r="I789" s="83"/>
      <c r="J789" s="48"/>
      <c r="K789" s="36"/>
      <c r="L789" s="98">
        <v>38362</v>
      </c>
      <c r="M789" s="98"/>
      <c r="N789" t="str">
        <f t="shared" si="26"/>
        <v/>
      </c>
    </row>
    <row r="790" spans="1:14" hidden="1" outlineLevel="2">
      <c r="A790" s="285"/>
      <c r="B790" s="332">
        <f t="shared" si="25"/>
        <v>51</v>
      </c>
      <c r="C790" s="58" t="s">
        <v>4684</v>
      </c>
      <c r="D790" s="139" t="s">
        <v>4683</v>
      </c>
      <c r="E790" s="47" t="s">
        <v>2798</v>
      </c>
      <c r="F790" s="48" t="s">
        <v>4676</v>
      </c>
      <c r="G790" s="359"/>
      <c r="H790" s="83"/>
      <c r="I790" s="83"/>
      <c r="J790" s="48"/>
      <c r="K790" s="36"/>
      <c r="L790" s="98">
        <v>38362</v>
      </c>
      <c r="M790" s="98"/>
      <c r="N790" t="str">
        <f t="shared" si="26"/>
        <v/>
      </c>
    </row>
    <row r="791" spans="1:14" hidden="1" outlineLevel="2">
      <c r="A791" s="285"/>
      <c r="B791" s="332">
        <f t="shared" si="25"/>
        <v>51</v>
      </c>
      <c r="C791" s="58" t="s">
        <v>4699</v>
      </c>
      <c r="D791" s="139" t="s">
        <v>4698</v>
      </c>
      <c r="E791" s="47" t="s">
        <v>2798</v>
      </c>
      <c r="F791" s="48" t="s">
        <v>4676</v>
      </c>
      <c r="G791" s="359"/>
      <c r="H791" s="83"/>
      <c r="I791" s="83"/>
      <c r="J791" s="48"/>
      <c r="K791" s="36"/>
      <c r="L791" s="98">
        <v>38362</v>
      </c>
      <c r="M791" s="98"/>
      <c r="N791" t="str">
        <f t="shared" si="26"/>
        <v/>
      </c>
    </row>
    <row r="792" spans="1:14" hidden="1" outlineLevel="2">
      <c r="A792" s="285"/>
      <c r="B792" s="332">
        <f t="shared" si="25"/>
        <v>51</v>
      </c>
      <c r="C792" s="58" t="s">
        <v>1601</v>
      </c>
      <c r="D792" s="139" t="s">
        <v>1589</v>
      </c>
      <c r="E792" s="47" t="s">
        <v>2798</v>
      </c>
      <c r="F792" s="48" t="s">
        <v>4676</v>
      </c>
      <c r="G792" s="359"/>
      <c r="H792" s="83"/>
      <c r="I792" s="83"/>
      <c r="J792" s="48"/>
      <c r="K792" s="36"/>
      <c r="L792" s="98">
        <v>39845</v>
      </c>
      <c r="M792" s="98"/>
      <c r="N792" t="str">
        <f t="shared" si="26"/>
        <v/>
      </c>
    </row>
    <row r="793" spans="1:14" hidden="1" outlineLevel="2">
      <c r="A793" s="285"/>
      <c r="B793" s="332">
        <f t="shared" si="25"/>
        <v>51</v>
      </c>
      <c r="C793" s="58" t="s">
        <v>4680</v>
      </c>
      <c r="D793" s="139" t="s">
        <v>4679</v>
      </c>
      <c r="E793" s="47" t="s">
        <v>2798</v>
      </c>
      <c r="F793" s="48" t="s">
        <v>4676</v>
      </c>
      <c r="G793" s="359"/>
      <c r="H793" s="83"/>
      <c r="I793" s="83"/>
      <c r="J793" s="48"/>
      <c r="K793" s="36"/>
      <c r="L793" s="98">
        <v>38362</v>
      </c>
      <c r="M793" s="98"/>
      <c r="N793" t="str">
        <f t="shared" si="26"/>
        <v/>
      </c>
    </row>
    <row r="794" spans="1:14" hidden="1" outlineLevel="2">
      <c r="A794" s="285"/>
      <c r="B794" s="332">
        <f t="shared" si="25"/>
        <v>51</v>
      </c>
      <c r="C794" s="26" t="s">
        <v>3173</v>
      </c>
      <c r="D794" s="139" t="s">
        <v>2675</v>
      </c>
      <c r="E794" s="47" t="s">
        <v>2798</v>
      </c>
      <c r="F794" s="48" t="s">
        <v>4676</v>
      </c>
      <c r="G794" s="359"/>
      <c r="H794" s="83"/>
      <c r="I794" s="83"/>
      <c r="J794" s="48"/>
      <c r="K794" s="36"/>
      <c r="L794" s="98">
        <v>38362</v>
      </c>
      <c r="M794" s="98"/>
      <c r="N794" t="str">
        <f t="shared" si="26"/>
        <v/>
      </c>
    </row>
    <row r="795" spans="1:14" hidden="1" outlineLevel="2">
      <c r="A795" s="285"/>
      <c r="B795" s="332">
        <f t="shared" si="25"/>
        <v>51</v>
      </c>
      <c r="C795" s="58" t="s">
        <v>1038</v>
      </c>
      <c r="D795" s="139" t="s">
        <v>1037</v>
      </c>
      <c r="E795" s="47" t="s">
        <v>2798</v>
      </c>
      <c r="F795" s="48" t="s">
        <v>4676</v>
      </c>
      <c r="G795" s="359"/>
      <c r="H795" s="83"/>
      <c r="I795" s="83"/>
      <c r="J795" s="48"/>
      <c r="K795" s="36"/>
      <c r="L795" s="98">
        <v>38362</v>
      </c>
      <c r="M795" s="98"/>
      <c r="N795" t="str">
        <f t="shared" si="26"/>
        <v/>
      </c>
    </row>
    <row r="796" spans="1:14" hidden="1" outlineLevel="2">
      <c r="A796" s="285"/>
      <c r="B796" s="332">
        <f t="shared" si="25"/>
        <v>51</v>
      </c>
      <c r="C796" s="58" t="s">
        <v>2672</v>
      </c>
      <c r="D796" s="139" t="s">
        <v>2671</v>
      </c>
      <c r="E796" s="47" t="s">
        <v>2798</v>
      </c>
      <c r="F796" s="48" t="s">
        <v>4676</v>
      </c>
      <c r="G796" s="359"/>
      <c r="H796" s="83"/>
      <c r="I796" s="83"/>
      <c r="J796" s="48"/>
      <c r="K796" s="36"/>
      <c r="L796" s="98">
        <v>38362</v>
      </c>
      <c r="M796" s="98"/>
      <c r="N796" t="str">
        <f t="shared" si="26"/>
        <v>DUPLICATE</v>
      </c>
    </row>
    <row r="797" spans="1:14" hidden="1" outlineLevel="2">
      <c r="A797" s="285"/>
      <c r="B797" s="332">
        <f t="shared" si="25"/>
        <v>51</v>
      </c>
      <c r="C797" s="58" t="s">
        <v>2670</v>
      </c>
      <c r="D797" s="139" t="s">
        <v>2669</v>
      </c>
      <c r="E797" s="47" t="s">
        <v>2798</v>
      </c>
      <c r="F797" s="48" t="s">
        <v>4676</v>
      </c>
      <c r="G797" s="359"/>
      <c r="H797" s="83"/>
      <c r="I797" s="83"/>
      <c r="J797" s="48"/>
      <c r="K797" s="36"/>
      <c r="L797" s="98">
        <v>38362</v>
      </c>
      <c r="M797" s="98"/>
      <c r="N797" t="str">
        <f t="shared" si="26"/>
        <v>DUPLICATE</v>
      </c>
    </row>
    <row r="798" spans="1:14" hidden="1" outlineLevel="2">
      <c r="A798" s="285"/>
      <c r="B798" s="332">
        <f t="shared" si="25"/>
        <v>51</v>
      </c>
      <c r="C798" s="58" t="s">
        <v>1040</v>
      </c>
      <c r="D798" s="139" t="s">
        <v>1039</v>
      </c>
      <c r="E798" s="47" t="s">
        <v>2798</v>
      </c>
      <c r="F798" s="48" t="s">
        <v>4676</v>
      </c>
      <c r="G798" s="359"/>
      <c r="H798" s="83"/>
      <c r="I798" s="83"/>
      <c r="J798" s="48"/>
      <c r="K798" s="36"/>
      <c r="L798" s="98">
        <v>38362</v>
      </c>
      <c r="M798" s="98"/>
      <c r="N798" t="str">
        <f t="shared" si="26"/>
        <v/>
      </c>
    </row>
    <row r="799" spans="1:14" hidden="1" outlineLevel="2">
      <c r="A799" s="285"/>
      <c r="B799" s="332">
        <f t="shared" si="25"/>
        <v>51</v>
      </c>
      <c r="C799" s="58" t="s">
        <v>6578</v>
      </c>
      <c r="D799" s="139" t="s">
        <v>6579</v>
      </c>
      <c r="E799" s="47" t="s">
        <v>2798</v>
      </c>
      <c r="F799" s="48" t="s">
        <v>4676</v>
      </c>
      <c r="G799" s="359"/>
      <c r="H799" s="83"/>
      <c r="I799" s="83"/>
      <c r="J799" s="48"/>
      <c r="K799" s="36"/>
      <c r="L799" s="98">
        <v>43132</v>
      </c>
      <c r="M799" s="98"/>
      <c r="N799" t="str">
        <f t="shared" si="26"/>
        <v/>
      </c>
    </row>
    <row r="800" spans="1:14" hidden="1" outlineLevel="2">
      <c r="A800" s="285"/>
      <c r="B800" s="332">
        <f t="shared" si="25"/>
        <v>51</v>
      </c>
      <c r="C800" s="58" t="s">
        <v>963</v>
      </c>
      <c r="D800" s="139" t="s">
        <v>2787</v>
      </c>
      <c r="E800" s="47" t="s">
        <v>2798</v>
      </c>
      <c r="F800" s="48" t="s">
        <v>4676</v>
      </c>
      <c r="G800" s="359"/>
      <c r="H800" s="83"/>
      <c r="I800" s="83"/>
      <c r="J800" s="48"/>
      <c r="K800" s="36"/>
      <c r="L800" s="98">
        <v>38362</v>
      </c>
      <c r="M800" s="98"/>
      <c r="N800" t="str">
        <f t="shared" si="26"/>
        <v/>
      </c>
    </row>
    <row r="801" spans="1:14" hidden="1" outlineLevel="2">
      <c r="A801" s="285"/>
      <c r="B801" s="332">
        <f t="shared" si="25"/>
        <v>51</v>
      </c>
      <c r="C801" s="58" t="s">
        <v>4688</v>
      </c>
      <c r="D801" s="139" t="s">
        <v>4687</v>
      </c>
      <c r="E801" s="47" t="s">
        <v>2798</v>
      </c>
      <c r="F801" s="48" t="s">
        <v>4676</v>
      </c>
      <c r="G801" s="359"/>
      <c r="H801" s="83"/>
      <c r="I801" s="83"/>
      <c r="J801" s="48"/>
      <c r="K801" s="36"/>
      <c r="L801" s="98">
        <v>38362</v>
      </c>
      <c r="M801" s="98"/>
      <c r="N801" t="str">
        <f t="shared" si="26"/>
        <v/>
      </c>
    </row>
    <row r="802" spans="1:14" hidden="1" outlineLevel="2">
      <c r="A802" s="285"/>
      <c r="B802" s="332">
        <f t="shared" si="25"/>
        <v>51</v>
      </c>
      <c r="C802" s="58" t="s">
        <v>4690</v>
      </c>
      <c r="D802" s="139" t="s">
        <v>4689</v>
      </c>
      <c r="E802" s="47" t="s">
        <v>2798</v>
      </c>
      <c r="F802" s="48" t="s">
        <v>4676</v>
      </c>
      <c r="G802" s="359"/>
      <c r="H802" s="83"/>
      <c r="I802" s="83"/>
      <c r="J802" s="48"/>
      <c r="K802" s="36"/>
      <c r="L802" s="98">
        <v>38362</v>
      </c>
      <c r="M802" s="98"/>
      <c r="N802" t="str">
        <f t="shared" si="26"/>
        <v/>
      </c>
    </row>
    <row r="803" spans="1:14" hidden="1" outlineLevel="2">
      <c r="A803" s="285"/>
      <c r="B803" s="332">
        <f t="shared" si="25"/>
        <v>51</v>
      </c>
      <c r="C803" s="58" t="s">
        <v>2187</v>
      </c>
      <c r="D803" s="139" t="s">
        <v>2186</v>
      </c>
      <c r="E803" s="47" t="s">
        <v>2798</v>
      </c>
      <c r="F803" s="48" t="s">
        <v>4676</v>
      </c>
      <c r="G803" s="359"/>
      <c r="H803" s="83"/>
      <c r="I803" s="83"/>
      <c r="J803" s="48"/>
      <c r="K803" s="36"/>
      <c r="L803" s="98">
        <v>38362</v>
      </c>
      <c r="M803" s="203"/>
      <c r="N803" t="str">
        <f t="shared" si="26"/>
        <v/>
      </c>
    </row>
    <row r="804" spans="1:14" ht="79.2" hidden="1" outlineLevel="1" collapsed="1">
      <c r="A804" s="307">
        <v>52</v>
      </c>
      <c r="B804" s="332">
        <f t="shared" si="25"/>
        <v>52</v>
      </c>
      <c r="C804" s="38" t="s">
        <v>5045</v>
      </c>
      <c r="D804" s="40" t="s">
        <v>217</v>
      </c>
      <c r="E804" s="40" t="s">
        <v>2798</v>
      </c>
      <c r="F804" s="40" t="s">
        <v>1935</v>
      </c>
      <c r="G804" s="40" t="s">
        <v>3555</v>
      </c>
      <c r="H804" s="44"/>
      <c r="I804" s="44"/>
      <c r="J804" s="52" t="s">
        <v>1150</v>
      </c>
      <c r="K804" s="40"/>
      <c r="L804" s="80">
        <v>38362</v>
      </c>
      <c r="M804" s="260">
        <v>42036</v>
      </c>
      <c r="N804" t="str">
        <f t="shared" si="26"/>
        <v/>
      </c>
    </row>
    <row r="805" spans="1:14" ht="26.4" hidden="1" outlineLevel="2">
      <c r="A805" s="285"/>
      <c r="B805" s="332">
        <f t="shared" si="25"/>
        <v>52</v>
      </c>
      <c r="C805" s="19" t="s">
        <v>584</v>
      </c>
      <c r="D805" s="246" t="s">
        <v>4067</v>
      </c>
      <c r="E805" s="246" t="s">
        <v>1156</v>
      </c>
      <c r="F805" s="39" t="s">
        <v>4676</v>
      </c>
      <c r="G805" s="246" t="s">
        <v>1077</v>
      </c>
      <c r="H805" s="83"/>
      <c r="I805" s="83"/>
      <c r="J805" s="39"/>
      <c r="K805" s="246"/>
      <c r="L805" s="82">
        <v>38362</v>
      </c>
      <c r="M805" s="82">
        <v>40210</v>
      </c>
      <c r="N805" t="str">
        <f t="shared" si="26"/>
        <v/>
      </c>
    </row>
    <row r="806" spans="1:14" hidden="1" outlineLevel="2">
      <c r="A806" s="285"/>
      <c r="B806" s="332">
        <f t="shared" si="25"/>
        <v>52</v>
      </c>
      <c r="C806" s="19" t="s">
        <v>4969</v>
      </c>
      <c r="D806" s="246" t="s">
        <v>1185</v>
      </c>
      <c r="E806" s="246" t="s">
        <v>2791</v>
      </c>
      <c r="F806" s="39" t="s">
        <v>4619</v>
      </c>
      <c r="G806" s="246"/>
      <c r="H806" s="83"/>
      <c r="I806" s="83"/>
      <c r="J806" s="39"/>
      <c r="K806" s="246"/>
      <c r="L806" s="82">
        <v>38362</v>
      </c>
      <c r="M806" s="82"/>
      <c r="N806" t="str">
        <f t="shared" si="26"/>
        <v/>
      </c>
    </row>
    <row r="807" spans="1:14" hidden="1" outlineLevel="2">
      <c r="A807" s="285"/>
      <c r="B807" s="332">
        <f t="shared" si="25"/>
        <v>52</v>
      </c>
      <c r="C807" s="19" t="s">
        <v>4970</v>
      </c>
      <c r="D807" s="246" t="s">
        <v>1186</v>
      </c>
      <c r="E807" s="246" t="s">
        <v>2791</v>
      </c>
      <c r="F807" s="39" t="s">
        <v>4619</v>
      </c>
      <c r="G807" s="246"/>
      <c r="H807" s="83"/>
      <c r="I807" s="83"/>
      <c r="J807" s="39"/>
      <c r="K807" s="246"/>
      <c r="L807" s="82">
        <v>38362</v>
      </c>
      <c r="M807" s="82"/>
      <c r="N807" t="str">
        <f t="shared" si="26"/>
        <v/>
      </c>
    </row>
    <row r="808" spans="1:14" hidden="1" outlineLevel="2">
      <c r="A808" s="285"/>
      <c r="B808" s="332">
        <f t="shared" si="25"/>
        <v>52</v>
      </c>
      <c r="C808" s="19" t="s">
        <v>1180</v>
      </c>
      <c r="D808" s="246" t="s">
        <v>1183</v>
      </c>
      <c r="E808" s="246" t="s">
        <v>2791</v>
      </c>
      <c r="F808" s="39" t="s">
        <v>4619</v>
      </c>
      <c r="G808" s="246" t="s">
        <v>1916</v>
      </c>
      <c r="H808" s="83"/>
      <c r="I808" s="83"/>
      <c r="J808" s="39"/>
      <c r="K808" s="246"/>
      <c r="L808" s="82">
        <v>38362</v>
      </c>
      <c r="M808" s="82"/>
      <c r="N808" t="str">
        <f t="shared" si="26"/>
        <v/>
      </c>
    </row>
    <row r="809" spans="1:14" ht="39.6" hidden="1" outlineLevel="2">
      <c r="A809" s="285"/>
      <c r="B809" s="332">
        <f t="shared" si="25"/>
        <v>52</v>
      </c>
      <c r="C809" s="19" t="s">
        <v>1181</v>
      </c>
      <c r="D809" s="246" t="s">
        <v>1182</v>
      </c>
      <c r="E809" s="246" t="s">
        <v>2798</v>
      </c>
      <c r="F809" s="39" t="s">
        <v>4676</v>
      </c>
      <c r="G809" s="246" t="s">
        <v>7123</v>
      </c>
      <c r="H809" s="83">
        <v>42481</v>
      </c>
      <c r="I809" s="83" t="s">
        <v>5286</v>
      </c>
      <c r="J809" s="39"/>
      <c r="K809" s="246"/>
      <c r="L809" s="82">
        <v>38362</v>
      </c>
      <c r="M809" s="82">
        <v>43497</v>
      </c>
      <c r="N809" t="str">
        <f t="shared" si="26"/>
        <v/>
      </c>
    </row>
    <row r="810" spans="1:14" ht="26.4" hidden="1" outlineLevel="1" collapsed="1">
      <c r="A810" s="307">
        <v>53</v>
      </c>
      <c r="B810" s="332">
        <f t="shared" si="25"/>
        <v>53</v>
      </c>
      <c r="C810" s="38" t="s">
        <v>980</v>
      </c>
      <c r="D810" s="52"/>
      <c r="E810" s="40" t="s">
        <v>1156</v>
      </c>
      <c r="F810" s="40" t="s">
        <v>4676</v>
      </c>
      <c r="G810" s="40" t="s">
        <v>6287</v>
      </c>
      <c r="H810" s="44"/>
      <c r="I810" s="44"/>
      <c r="J810" s="51" t="s">
        <v>219</v>
      </c>
      <c r="K810" s="40" t="s">
        <v>4403</v>
      </c>
      <c r="L810" s="80">
        <v>38362</v>
      </c>
      <c r="M810" s="80">
        <v>42767</v>
      </c>
      <c r="N810" t="str">
        <f t="shared" si="26"/>
        <v/>
      </c>
    </row>
    <row r="811" spans="1:14" hidden="1" outlineLevel="2">
      <c r="A811" s="285"/>
      <c r="B811" s="332">
        <f t="shared" si="25"/>
        <v>53</v>
      </c>
      <c r="C811" s="26" t="s">
        <v>3570</v>
      </c>
      <c r="D811" s="139" t="s">
        <v>3569</v>
      </c>
      <c r="E811" s="42" t="s">
        <v>1156</v>
      </c>
      <c r="F811" s="246" t="s">
        <v>4676</v>
      </c>
      <c r="G811" s="40" t="s">
        <v>6287</v>
      </c>
      <c r="H811" s="83"/>
      <c r="I811" s="83"/>
      <c r="J811" s="39"/>
      <c r="K811" s="246"/>
      <c r="L811" s="118">
        <v>38362</v>
      </c>
      <c r="M811" s="80">
        <v>42767</v>
      </c>
      <c r="N811" t="str">
        <f t="shared" si="26"/>
        <v/>
      </c>
    </row>
    <row r="812" spans="1:14" hidden="1" outlineLevel="2">
      <c r="A812" s="285"/>
      <c r="B812" s="332">
        <f t="shared" si="25"/>
        <v>53</v>
      </c>
      <c r="C812" s="26" t="s">
        <v>167</v>
      </c>
      <c r="D812" s="139" t="s">
        <v>166</v>
      </c>
      <c r="E812" s="42" t="s">
        <v>1156</v>
      </c>
      <c r="F812" s="246" t="s">
        <v>4676</v>
      </c>
      <c r="G812" s="40" t="s">
        <v>6287</v>
      </c>
      <c r="H812" s="83"/>
      <c r="I812" s="83"/>
      <c r="J812" s="39"/>
      <c r="K812" s="246"/>
      <c r="L812" s="118">
        <v>38362</v>
      </c>
      <c r="M812" s="80">
        <v>42767</v>
      </c>
      <c r="N812" t="str">
        <f t="shared" si="26"/>
        <v/>
      </c>
    </row>
    <row r="813" spans="1:14" hidden="1" outlineLevel="2">
      <c r="A813" s="285"/>
      <c r="B813" s="332">
        <f t="shared" si="25"/>
        <v>53</v>
      </c>
      <c r="C813" s="26" t="s">
        <v>177</v>
      </c>
      <c r="D813" s="139" t="s">
        <v>176</v>
      </c>
      <c r="E813" s="42" t="s">
        <v>1156</v>
      </c>
      <c r="F813" s="246" t="s">
        <v>4676</v>
      </c>
      <c r="G813" s="40" t="s">
        <v>6287</v>
      </c>
      <c r="H813" s="83"/>
      <c r="I813" s="83"/>
      <c r="J813" s="39"/>
      <c r="K813" s="246"/>
      <c r="L813" s="118">
        <v>38362</v>
      </c>
      <c r="M813" s="80">
        <v>42767</v>
      </c>
      <c r="N813" t="str">
        <f t="shared" si="26"/>
        <v/>
      </c>
    </row>
    <row r="814" spans="1:14" hidden="1" outlineLevel="2">
      <c r="A814" s="285"/>
      <c r="B814" s="332">
        <f t="shared" si="25"/>
        <v>53</v>
      </c>
      <c r="C814" s="26" t="s">
        <v>3572</v>
      </c>
      <c r="D814" s="139" t="s">
        <v>3571</v>
      </c>
      <c r="E814" s="42" t="s">
        <v>1156</v>
      </c>
      <c r="F814" s="246" t="s">
        <v>4676</v>
      </c>
      <c r="G814" s="40" t="s">
        <v>6287</v>
      </c>
      <c r="H814" s="83"/>
      <c r="I814" s="83"/>
      <c r="J814" s="39"/>
      <c r="K814" s="246"/>
      <c r="L814" s="118">
        <v>38362</v>
      </c>
      <c r="M814" s="80">
        <v>42767</v>
      </c>
      <c r="N814" t="str">
        <f t="shared" si="26"/>
        <v/>
      </c>
    </row>
    <row r="815" spans="1:14" hidden="1" outlineLevel="2">
      <c r="A815" s="285"/>
      <c r="B815" s="332">
        <f t="shared" si="25"/>
        <v>53</v>
      </c>
      <c r="C815" s="26" t="s">
        <v>171</v>
      </c>
      <c r="D815" s="139" t="s">
        <v>170</v>
      </c>
      <c r="E815" s="42" t="s">
        <v>1156</v>
      </c>
      <c r="F815" s="246" t="s">
        <v>4676</v>
      </c>
      <c r="G815" s="40" t="s">
        <v>6287</v>
      </c>
      <c r="H815" s="83"/>
      <c r="I815" s="83"/>
      <c r="J815" s="39"/>
      <c r="K815" s="246"/>
      <c r="L815" s="118">
        <v>38362</v>
      </c>
      <c r="M815" s="80">
        <v>42767</v>
      </c>
      <c r="N815" t="str">
        <f t="shared" si="26"/>
        <v/>
      </c>
    </row>
    <row r="816" spans="1:14" hidden="1" outlineLevel="2">
      <c r="A816" s="285"/>
      <c r="B816" s="332">
        <f t="shared" si="25"/>
        <v>53</v>
      </c>
      <c r="C816" s="26" t="s">
        <v>185</v>
      </c>
      <c r="D816" s="139" t="s">
        <v>184</v>
      </c>
      <c r="E816" s="42" t="s">
        <v>1156</v>
      </c>
      <c r="F816" s="246" t="s">
        <v>4676</v>
      </c>
      <c r="G816" s="40" t="s">
        <v>6287</v>
      </c>
      <c r="H816" s="83"/>
      <c r="I816" s="83"/>
      <c r="J816" s="39"/>
      <c r="K816" s="246"/>
      <c r="L816" s="118">
        <v>38362</v>
      </c>
      <c r="M816" s="80">
        <v>42767</v>
      </c>
      <c r="N816" t="str">
        <f t="shared" si="26"/>
        <v/>
      </c>
    </row>
    <row r="817" spans="1:14" hidden="1" outlineLevel="2">
      <c r="A817" s="285"/>
      <c r="B817" s="332">
        <f t="shared" si="25"/>
        <v>53</v>
      </c>
      <c r="C817" s="26" t="s">
        <v>1793</v>
      </c>
      <c r="D817" s="139" t="s">
        <v>186</v>
      </c>
      <c r="E817" s="42" t="s">
        <v>1156</v>
      </c>
      <c r="F817" s="246" t="s">
        <v>4676</v>
      </c>
      <c r="G817" s="40" t="s">
        <v>6287</v>
      </c>
      <c r="H817" s="83"/>
      <c r="I817" s="83"/>
      <c r="J817" s="39"/>
      <c r="K817" s="246"/>
      <c r="L817" s="118">
        <v>38362</v>
      </c>
      <c r="M817" s="80">
        <v>42767</v>
      </c>
      <c r="N817" t="str">
        <f t="shared" si="26"/>
        <v/>
      </c>
    </row>
    <row r="818" spans="1:14" hidden="1" outlineLevel="2">
      <c r="A818" s="285"/>
      <c r="B818" s="332">
        <f t="shared" si="25"/>
        <v>53</v>
      </c>
      <c r="C818" s="26" t="s">
        <v>3574</v>
      </c>
      <c r="D818" s="139" t="s">
        <v>3573</v>
      </c>
      <c r="E818" s="42" t="s">
        <v>1156</v>
      </c>
      <c r="F818" s="246" t="s">
        <v>4676</v>
      </c>
      <c r="G818" s="40" t="s">
        <v>6287</v>
      </c>
      <c r="H818" s="83"/>
      <c r="I818" s="83"/>
      <c r="J818" s="39"/>
      <c r="K818" s="246"/>
      <c r="L818" s="118">
        <v>38362</v>
      </c>
      <c r="M818" s="80">
        <v>42767</v>
      </c>
      <c r="N818" t="str">
        <f t="shared" si="26"/>
        <v/>
      </c>
    </row>
    <row r="819" spans="1:14" hidden="1" outlineLevel="2">
      <c r="A819" s="285"/>
      <c r="B819" s="332">
        <f t="shared" si="25"/>
        <v>53</v>
      </c>
      <c r="C819" s="26" t="s">
        <v>4349</v>
      </c>
      <c r="D819" s="139" t="s">
        <v>4348</v>
      </c>
      <c r="E819" s="42" t="s">
        <v>1156</v>
      </c>
      <c r="F819" s="246" t="s">
        <v>4676</v>
      </c>
      <c r="G819" s="40" t="s">
        <v>6287</v>
      </c>
      <c r="H819" s="83"/>
      <c r="I819" s="83"/>
      <c r="J819" s="39"/>
      <c r="K819" s="246"/>
      <c r="L819" s="118">
        <v>38362</v>
      </c>
      <c r="M819" s="80">
        <v>42767</v>
      </c>
      <c r="N819" t="str">
        <f t="shared" si="26"/>
        <v/>
      </c>
    </row>
    <row r="820" spans="1:14" hidden="1" outlineLevel="2">
      <c r="A820" s="285"/>
      <c r="B820" s="332">
        <f t="shared" si="25"/>
        <v>53</v>
      </c>
      <c r="C820" s="26" t="s">
        <v>183</v>
      </c>
      <c r="D820" s="139" t="s">
        <v>182</v>
      </c>
      <c r="E820" s="42" t="s">
        <v>1156</v>
      </c>
      <c r="F820" s="246" t="s">
        <v>4676</v>
      </c>
      <c r="G820" s="40" t="s">
        <v>6287</v>
      </c>
      <c r="H820" s="83"/>
      <c r="I820" s="83"/>
      <c r="J820" s="39"/>
      <c r="K820" s="246"/>
      <c r="L820" s="118">
        <v>38362</v>
      </c>
      <c r="M820" s="80">
        <v>42767</v>
      </c>
      <c r="N820" t="str">
        <f t="shared" si="26"/>
        <v/>
      </c>
    </row>
    <row r="821" spans="1:14" hidden="1" outlineLevel="2">
      <c r="A821" s="285"/>
      <c r="B821" s="332">
        <f t="shared" si="25"/>
        <v>53</v>
      </c>
      <c r="C821" s="26" t="s">
        <v>173</v>
      </c>
      <c r="D821" s="139" t="s">
        <v>172</v>
      </c>
      <c r="E821" s="42" t="s">
        <v>1156</v>
      </c>
      <c r="F821" s="246" t="s">
        <v>4676</v>
      </c>
      <c r="G821" s="40" t="s">
        <v>6287</v>
      </c>
      <c r="H821" s="83"/>
      <c r="I821" s="83"/>
      <c r="J821" s="39"/>
      <c r="K821" s="246"/>
      <c r="L821" s="118">
        <v>38362</v>
      </c>
      <c r="M821" s="80">
        <v>42767</v>
      </c>
      <c r="N821" t="str">
        <f t="shared" si="26"/>
        <v/>
      </c>
    </row>
    <row r="822" spans="1:14" hidden="1" outlineLevel="2">
      <c r="A822" s="285"/>
      <c r="B822" s="332">
        <f t="shared" si="25"/>
        <v>53</v>
      </c>
      <c r="C822" s="26" t="s">
        <v>1795</v>
      </c>
      <c r="D822" s="139" t="s">
        <v>1794</v>
      </c>
      <c r="E822" s="42" t="s">
        <v>1156</v>
      </c>
      <c r="F822" s="246" t="s">
        <v>4676</v>
      </c>
      <c r="G822" s="40" t="s">
        <v>6287</v>
      </c>
      <c r="H822" s="83"/>
      <c r="I822" s="83"/>
      <c r="J822" s="39"/>
      <c r="K822" s="246"/>
      <c r="L822" s="118">
        <v>38362</v>
      </c>
      <c r="M822" s="80">
        <v>42767</v>
      </c>
      <c r="N822" t="str">
        <f t="shared" si="26"/>
        <v/>
      </c>
    </row>
    <row r="823" spans="1:14" hidden="1" outlineLevel="2">
      <c r="A823" s="285"/>
      <c r="B823" s="332">
        <f t="shared" si="25"/>
        <v>53</v>
      </c>
      <c r="C823" s="26" t="s">
        <v>181</v>
      </c>
      <c r="D823" s="139" t="s">
        <v>180</v>
      </c>
      <c r="E823" s="42" t="s">
        <v>1156</v>
      </c>
      <c r="F823" s="246" t="s">
        <v>4676</v>
      </c>
      <c r="G823" s="40" t="s">
        <v>6287</v>
      </c>
      <c r="H823" s="83"/>
      <c r="I823" s="83"/>
      <c r="J823" s="39"/>
      <c r="K823" s="246"/>
      <c r="L823" s="118">
        <v>38362</v>
      </c>
      <c r="M823" s="80">
        <v>42767</v>
      </c>
      <c r="N823" t="str">
        <f t="shared" si="26"/>
        <v/>
      </c>
    </row>
    <row r="824" spans="1:14" hidden="1" outlineLevel="2">
      <c r="A824" s="285"/>
      <c r="B824" s="332">
        <f t="shared" si="25"/>
        <v>53</v>
      </c>
      <c r="C824" s="26" t="s">
        <v>175</v>
      </c>
      <c r="D824" s="139" t="s">
        <v>174</v>
      </c>
      <c r="E824" s="42" t="s">
        <v>1156</v>
      </c>
      <c r="F824" s="246" t="s">
        <v>4676</v>
      </c>
      <c r="G824" s="40" t="s">
        <v>6287</v>
      </c>
      <c r="H824" s="83"/>
      <c r="I824" s="83"/>
      <c r="J824" s="39"/>
      <c r="K824" s="246"/>
      <c r="L824" s="118">
        <v>38362</v>
      </c>
      <c r="M824" s="80">
        <v>42767</v>
      </c>
      <c r="N824" t="str">
        <f t="shared" si="26"/>
        <v/>
      </c>
    </row>
    <row r="825" spans="1:14" hidden="1" outlineLevel="2">
      <c r="A825" s="285"/>
      <c r="B825" s="332">
        <f t="shared" si="25"/>
        <v>53</v>
      </c>
      <c r="C825" s="26" t="s">
        <v>4347</v>
      </c>
      <c r="D825" s="139" t="s">
        <v>3019</v>
      </c>
      <c r="E825" s="42" t="s">
        <v>1156</v>
      </c>
      <c r="F825" s="246" t="s">
        <v>4676</v>
      </c>
      <c r="G825" s="40" t="s">
        <v>6287</v>
      </c>
      <c r="H825" s="83"/>
      <c r="I825" s="83"/>
      <c r="J825" s="39"/>
      <c r="K825" s="246"/>
      <c r="L825" s="118">
        <v>38362</v>
      </c>
      <c r="M825" s="80">
        <v>42767</v>
      </c>
      <c r="N825" t="str">
        <f t="shared" si="26"/>
        <v/>
      </c>
    </row>
    <row r="826" spans="1:14" hidden="1" outlineLevel="2">
      <c r="A826" s="285"/>
      <c r="B826" s="332">
        <f t="shared" si="25"/>
        <v>53</v>
      </c>
      <c r="C826" s="26" t="s">
        <v>163</v>
      </c>
      <c r="D826" s="139" t="s">
        <v>162</v>
      </c>
      <c r="E826" s="42" t="s">
        <v>1156</v>
      </c>
      <c r="F826" s="246" t="s">
        <v>4676</v>
      </c>
      <c r="G826" s="40" t="s">
        <v>6287</v>
      </c>
      <c r="H826" s="83"/>
      <c r="I826" s="83"/>
      <c r="J826" s="39"/>
      <c r="K826" s="246"/>
      <c r="L826" s="118">
        <v>38362</v>
      </c>
      <c r="M826" s="80">
        <v>42767</v>
      </c>
      <c r="N826" t="str">
        <f t="shared" si="26"/>
        <v/>
      </c>
    </row>
    <row r="827" spans="1:14" hidden="1" outlineLevel="2">
      <c r="A827" s="285"/>
      <c r="B827" s="332">
        <f t="shared" si="25"/>
        <v>53</v>
      </c>
      <c r="C827" s="26" t="s">
        <v>165</v>
      </c>
      <c r="D827" s="139" t="s">
        <v>164</v>
      </c>
      <c r="E827" s="42" t="s">
        <v>1156</v>
      </c>
      <c r="F827" s="246" t="s">
        <v>4676</v>
      </c>
      <c r="G827" s="40" t="s">
        <v>6287</v>
      </c>
      <c r="H827" s="83"/>
      <c r="I827" s="83"/>
      <c r="J827" s="39"/>
      <c r="K827" s="246"/>
      <c r="L827" s="118">
        <v>38362</v>
      </c>
      <c r="M827" s="80">
        <v>42767</v>
      </c>
      <c r="N827" t="str">
        <f t="shared" si="26"/>
        <v/>
      </c>
    </row>
    <row r="828" spans="1:14" hidden="1" outlineLevel="2">
      <c r="A828" s="285"/>
      <c r="B828" s="332">
        <f t="shared" si="25"/>
        <v>53</v>
      </c>
      <c r="C828" s="26" t="s">
        <v>169</v>
      </c>
      <c r="D828" s="139" t="s">
        <v>168</v>
      </c>
      <c r="E828" s="42" t="s">
        <v>1156</v>
      </c>
      <c r="F828" s="246" t="s">
        <v>4676</v>
      </c>
      <c r="G828" s="40" t="s">
        <v>6287</v>
      </c>
      <c r="H828" s="83"/>
      <c r="I828" s="83"/>
      <c r="J828" s="39"/>
      <c r="K828" s="246"/>
      <c r="L828" s="118">
        <v>38362</v>
      </c>
      <c r="M828" s="80">
        <v>42767</v>
      </c>
      <c r="N828" t="str">
        <f t="shared" si="26"/>
        <v/>
      </c>
    </row>
    <row r="829" spans="1:14" hidden="1" outlineLevel="2">
      <c r="A829" s="285"/>
      <c r="B829" s="332">
        <f t="shared" si="25"/>
        <v>53</v>
      </c>
      <c r="C829" s="26" t="s">
        <v>4351</v>
      </c>
      <c r="D829" s="139" t="s">
        <v>4350</v>
      </c>
      <c r="E829" s="42" t="s">
        <v>1156</v>
      </c>
      <c r="F829" s="246" t="s">
        <v>4676</v>
      </c>
      <c r="G829" s="40" t="s">
        <v>6287</v>
      </c>
      <c r="H829" s="83"/>
      <c r="I829" s="83"/>
      <c r="J829" s="39"/>
      <c r="K829" s="246"/>
      <c r="L829" s="118">
        <v>38362</v>
      </c>
      <c r="M829" s="80">
        <v>42767</v>
      </c>
      <c r="N829" t="str">
        <f t="shared" si="26"/>
        <v/>
      </c>
    </row>
    <row r="830" spans="1:14" ht="92.4" hidden="1" outlineLevel="1" collapsed="1">
      <c r="A830" s="307">
        <v>54</v>
      </c>
      <c r="B830" s="332">
        <f t="shared" si="25"/>
        <v>54</v>
      </c>
      <c r="C830" s="384" t="s">
        <v>5273</v>
      </c>
      <c r="D830" s="40"/>
      <c r="E830" s="40" t="s">
        <v>2798</v>
      </c>
      <c r="F830" s="40" t="s">
        <v>1935</v>
      </c>
      <c r="G830" s="40" t="s">
        <v>6287</v>
      </c>
      <c r="H830" s="44"/>
      <c r="I830" s="44"/>
      <c r="J830" s="51" t="s">
        <v>2405</v>
      </c>
      <c r="K830" s="107">
        <v>0.01</v>
      </c>
      <c r="L830" s="80">
        <v>38362</v>
      </c>
      <c r="M830" s="80">
        <v>42767</v>
      </c>
      <c r="N830" t="str">
        <f t="shared" si="26"/>
        <v/>
      </c>
    </row>
    <row r="831" spans="1:14" ht="66" hidden="1" outlineLevel="2">
      <c r="A831" s="285"/>
      <c r="B831" s="332">
        <f t="shared" si="25"/>
        <v>54</v>
      </c>
      <c r="C831" s="293" t="s">
        <v>5275</v>
      </c>
      <c r="D831" s="246"/>
      <c r="E831" s="87"/>
      <c r="F831" s="245"/>
      <c r="G831" s="245" t="s">
        <v>922</v>
      </c>
      <c r="H831" s="243"/>
      <c r="I831" s="92"/>
      <c r="J831" s="42"/>
      <c r="K831" s="245"/>
      <c r="L831" s="242"/>
      <c r="M831" s="242"/>
      <c r="N831" t="str">
        <f t="shared" si="26"/>
        <v/>
      </c>
    </row>
    <row r="832" spans="1:14" hidden="1" outlineLevel="2">
      <c r="A832" s="285"/>
      <c r="B832" s="332">
        <f t="shared" si="25"/>
        <v>54</v>
      </c>
      <c r="C832" s="168" t="s">
        <v>6767</v>
      </c>
      <c r="D832" s="246" t="s">
        <v>6766</v>
      </c>
      <c r="E832" s="87" t="s">
        <v>1156</v>
      </c>
      <c r="F832" s="246" t="s">
        <v>4676</v>
      </c>
      <c r="G832" s="246" t="s">
        <v>7112</v>
      </c>
      <c r="H832" s="83"/>
      <c r="I832" s="92"/>
      <c r="J832" s="42"/>
      <c r="K832" s="246"/>
      <c r="L832" s="82">
        <v>43497</v>
      </c>
      <c r="M832" s="82"/>
      <c r="N832" t="str">
        <f t="shared" si="26"/>
        <v/>
      </c>
    </row>
    <row r="833" spans="1:14" ht="39.6" hidden="1" outlineLevel="2">
      <c r="A833" s="285"/>
      <c r="B833" s="332">
        <f t="shared" ref="B833:B893" si="27">IF(A833&gt;0,A833,B832)</f>
        <v>54</v>
      </c>
      <c r="C833" s="19" t="s">
        <v>6252</v>
      </c>
      <c r="D833" s="210" t="s">
        <v>3971</v>
      </c>
      <c r="E833" s="87" t="s">
        <v>1156</v>
      </c>
      <c r="F833" s="246" t="s">
        <v>4676</v>
      </c>
      <c r="G833" s="359" t="s">
        <v>5357</v>
      </c>
      <c r="H833" s="83"/>
      <c r="I833" s="92"/>
      <c r="J833" s="42" t="s">
        <v>212</v>
      </c>
      <c r="K833" s="283"/>
      <c r="L833" s="82">
        <v>38362</v>
      </c>
      <c r="M833" s="82">
        <v>39083</v>
      </c>
      <c r="N833" t="str">
        <f t="shared" si="26"/>
        <v/>
      </c>
    </row>
    <row r="834" spans="1:14" ht="39.6" hidden="1" outlineLevel="2">
      <c r="A834" s="285"/>
      <c r="B834" s="332">
        <f t="shared" si="27"/>
        <v>54</v>
      </c>
      <c r="C834" s="385" t="s">
        <v>6253</v>
      </c>
      <c r="D834" s="224" t="s">
        <v>230</v>
      </c>
      <c r="E834" s="225" t="s">
        <v>1156</v>
      </c>
      <c r="F834" s="224" t="s">
        <v>4676</v>
      </c>
      <c r="G834" s="224"/>
      <c r="H834" s="83"/>
      <c r="I834" s="92"/>
      <c r="J834" s="42" t="s">
        <v>212</v>
      </c>
      <c r="K834" s="224"/>
      <c r="L834" s="119">
        <v>38362</v>
      </c>
      <c r="M834" s="119">
        <v>41671</v>
      </c>
      <c r="N834" t="str">
        <f t="shared" ref="N834:N897" si="28">IF(D834="NA","",IF(COUNTIF($D$2:$D$4998,D834)&gt;1,"DUPLICATE",""))</f>
        <v/>
      </c>
    </row>
    <row r="835" spans="1:14" ht="39.6" hidden="1" outlineLevel="2">
      <c r="A835" s="285"/>
      <c r="B835" s="332">
        <f t="shared" si="27"/>
        <v>54</v>
      </c>
      <c r="C835" s="386" t="s">
        <v>5274</v>
      </c>
      <c r="D835" s="226"/>
      <c r="E835" s="227"/>
      <c r="F835" s="226"/>
      <c r="G835" s="226"/>
      <c r="H835" s="184"/>
      <c r="I835" s="185"/>
      <c r="J835" s="228"/>
      <c r="K835" s="226"/>
      <c r="L835" s="229"/>
      <c r="M835" s="229"/>
      <c r="N835" t="str">
        <f t="shared" si="28"/>
        <v/>
      </c>
    </row>
    <row r="836" spans="1:14" ht="66" hidden="1" outlineLevel="2">
      <c r="A836" s="286"/>
      <c r="B836" s="332">
        <f t="shared" si="27"/>
        <v>54</v>
      </c>
      <c r="C836" s="19" t="s">
        <v>6254</v>
      </c>
      <c r="D836" s="210" t="s">
        <v>225</v>
      </c>
      <c r="E836" s="87" t="s">
        <v>2791</v>
      </c>
      <c r="F836" s="246" t="s">
        <v>4619</v>
      </c>
      <c r="G836" s="246"/>
      <c r="H836" s="186"/>
      <c r="I836" s="187"/>
      <c r="J836" s="42" t="s">
        <v>2883</v>
      </c>
      <c r="K836" s="210"/>
      <c r="L836" s="98">
        <v>38362</v>
      </c>
      <c r="M836" s="119">
        <v>39083</v>
      </c>
      <c r="N836" t="str">
        <f t="shared" si="28"/>
        <v/>
      </c>
    </row>
    <row r="837" spans="1:14" hidden="1" outlineLevel="2">
      <c r="A837" s="16"/>
      <c r="B837" s="332">
        <f t="shared" si="27"/>
        <v>54</v>
      </c>
      <c r="C837" s="386" t="s">
        <v>1907</v>
      </c>
      <c r="D837" s="230"/>
      <c r="E837" s="227"/>
      <c r="F837" s="226"/>
      <c r="G837" s="226"/>
      <c r="H837" s="83"/>
      <c r="I837" s="92"/>
      <c r="J837" s="228"/>
      <c r="K837" s="230"/>
      <c r="L837" s="231"/>
      <c r="M837" s="98"/>
      <c r="N837" t="str">
        <f t="shared" si="28"/>
        <v/>
      </c>
    </row>
    <row r="838" spans="1:14" ht="52.8" hidden="1" outlineLevel="2">
      <c r="A838" s="16"/>
      <c r="B838" s="332">
        <f t="shared" si="27"/>
        <v>54</v>
      </c>
      <c r="C838" s="168" t="s">
        <v>6255</v>
      </c>
      <c r="D838" s="246" t="s">
        <v>226</v>
      </c>
      <c r="E838" s="87" t="s">
        <v>2798</v>
      </c>
      <c r="F838" s="246" t="s">
        <v>4619</v>
      </c>
      <c r="G838" s="246" t="s">
        <v>1009</v>
      </c>
      <c r="H838" s="83"/>
      <c r="I838" s="92"/>
      <c r="J838" s="42"/>
      <c r="K838" s="246"/>
      <c r="L838" s="82">
        <v>38362</v>
      </c>
      <c r="M838" s="82">
        <v>39083</v>
      </c>
      <c r="N838" t="str">
        <f t="shared" si="28"/>
        <v/>
      </c>
    </row>
    <row r="839" spans="1:14" ht="52.8" hidden="1" outlineLevel="2">
      <c r="A839" s="16"/>
      <c r="B839" s="332">
        <f t="shared" si="27"/>
        <v>54</v>
      </c>
      <c r="C839" s="168" t="s">
        <v>228</v>
      </c>
      <c r="D839" s="246" t="s">
        <v>229</v>
      </c>
      <c r="E839" s="246" t="s">
        <v>1156</v>
      </c>
      <c r="F839" s="246" t="s">
        <v>4676</v>
      </c>
      <c r="G839" s="359" t="s">
        <v>5339</v>
      </c>
      <c r="H839" s="83"/>
      <c r="I839" s="83"/>
      <c r="J839" s="42"/>
      <c r="K839" s="246"/>
      <c r="L839" s="80">
        <v>38362</v>
      </c>
      <c r="M839" s="80">
        <v>41671</v>
      </c>
      <c r="N839" t="str">
        <f t="shared" si="28"/>
        <v/>
      </c>
    </row>
    <row r="840" spans="1:14" hidden="1" outlineLevel="2">
      <c r="A840" s="16"/>
      <c r="B840" s="332">
        <f t="shared" si="27"/>
        <v>54</v>
      </c>
      <c r="C840" s="168" t="s">
        <v>5340</v>
      </c>
      <c r="D840" s="246" t="s">
        <v>231</v>
      </c>
      <c r="E840" s="87" t="s">
        <v>1938</v>
      </c>
      <c r="F840" s="246" t="s">
        <v>4619</v>
      </c>
      <c r="G840" s="246" t="s">
        <v>6044</v>
      </c>
      <c r="H840" s="83"/>
      <c r="I840" s="83"/>
      <c r="J840" s="42"/>
      <c r="K840" s="246"/>
      <c r="L840" s="82">
        <v>38362</v>
      </c>
      <c r="M840" s="82">
        <v>42036</v>
      </c>
      <c r="N840" t="str">
        <f t="shared" si="28"/>
        <v/>
      </c>
    </row>
    <row r="841" spans="1:14" ht="52.8" hidden="1" outlineLevel="2">
      <c r="A841" s="16"/>
      <c r="B841" s="332">
        <f t="shared" si="27"/>
        <v>54</v>
      </c>
      <c r="C841" s="168" t="s">
        <v>232</v>
      </c>
      <c r="D841" s="246" t="s">
        <v>233</v>
      </c>
      <c r="E841" s="246" t="s">
        <v>1156</v>
      </c>
      <c r="F841" s="246" t="s">
        <v>4676</v>
      </c>
      <c r="G841" s="359" t="s">
        <v>5339</v>
      </c>
      <c r="H841" s="83"/>
      <c r="I841" s="83"/>
      <c r="J841" s="42"/>
      <c r="K841" s="246"/>
      <c r="L841" s="80">
        <v>38362</v>
      </c>
      <c r="M841" s="80">
        <v>41671</v>
      </c>
      <c r="N841" t="str">
        <f t="shared" si="28"/>
        <v/>
      </c>
    </row>
    <row r="842" spans="1:14" ht="66" hidden="1" outlineLevel="2">
      <c r="A842" s="16"/>
      <c r="B842" s="332">
        <f t="shared" si="27"/>
        <v>54</v>
      </c>
      <c r="C842" s="168" t="s">
        <v>6256</v>
      </c>
      <c r="D842" s="246" t="s">
        <v>227</v>
      </c>
      <c r="E842" s="246" t="s">
        <v>1156</v>
      </c>
      <c r="F842" s="246" t="s">
        <v>4676</v>
      </c>
      <c r="G842" s="359" t="s">
        <v>7124</v>
      </c>
      <c r="H842" s="83"/>
      <c r="I842" s="83"/>
      <c r="J842" s="42"/>
      <c r="K842" s="246"/>
      <c r="L842" s="80">
        <v>38362</v>
      </c>
      <c r="M842" s="80">
        <v>43497</v>
      </c>
      <c r="N842" t="str">
        <f t="shared" si="28"/>
        <v/>
      </c>
    </row>
    <row r="843" spans="1:14" ht="15" hidden="1" customHeight="1" outlineLevel="2">
      <c r="A843" s="16"/>
      <c r="B843" s="332">
        <f t="shared" si="27"/>
        <v>54</v>
      </c>
      <c r="C843" s="168" t="s">
        <v>1604</v>
      </c>
      <c r="D843" s="246" t="s">
        <v>1605</v>
      </c>
      <c r="E843" s="87" t="s">
        <v>2798</v>
      </c>
      <c r="F843" s="246" t="s">
        <v>4619</v>
      </c>
      <c r="G843" s="246"/>
      <c r="H843" s="83"/>
      <c r="I843" s="83"/>
      <c r="J843" s="42"/>
      <c r="K843" s="246"/>
      <c r="L843" s="80">
        <v>39845</v>
      </c>
      <c r="M843" s="80"/>
      <c r="N843" t="str">
        <f t="shared" si="28"/>
        <v/>
      </c>
    </row>
    <row r="844" spans="1:14" ht="15" hidden="1" customHeight="1" outlineLevel="2">
      <c r="A844" s="16"/>
      <c r="B844" s="332">
        <f t="shared" si="27"/>
        <v>54</v>
      </c>
      <c r="C844" s="168" t="s">
        <v>1606</v>
      </c>
      <c r="D844" s="246" t="s">
        <v>1607</v>
      </c>
      <c r="E844" s="87" t="s">
        <v>2798</v>
      </c>
      <c r="F844" s="246" t="s">
        <v>4619</v>
      </c>
      <c r="G844" s="246"/>
      <c r="H844" s="83"/>
      <c r="I844" s="83"/>
      <c r="J844" s="42"/>
      <c r="K844" s="246"/>
      <c r="L844" s="80">
        <v>39845</v>
      </c>
      <c r="M844" s="80"/>
      <c r="N844" t="str">
        <f t="shared" si="28"/>
        <v/>
      </c>
    </row>
    <row r="845" spans="1:14" ht="15" hidden="1" customHeight="1" outlineLevel="2">
      <c r="A845" s="16"/>
      <c r="B845" s="332">
        <f t="shared" si="27"/>
        <v>54</v>
      </c>
      <c r="C845" s="168" t="s">
        <v>1608</v>
      </c>
      <c r="D845" s="246" t="s">
        <v>1609</v>
      </c>
      <c r="E845" s="87" t="s">
        <v>2798</v>
      </c>
      <c r="F845" s="246" t="s">
        <v>4619</v>
      </c>
      <c r="G845" s="246"/>
      <c r="H845" s="83"/>
      <c r="I845" s="83"/>
      <c r="J845" s="42"/>
      <c r="K845" s="246"/>
      <c r="L845" s="80">
        <v>39845</v>
      </c>
      <c r="M845" s="80"/>
      <c r="N845" t="str">
        <f t="shared" si="28"/>
        <v/>
      </c>
    </row>
    <row r="846" spans="1:14" ht="15" hidden="1" customHeight="1" outlineLevel="2">
      <c r="A846" s="16"/>
      <c r="B846" s="332">
        <f t="shared" si="27"/>
        <v>54</v>
      </c>
      <c r="C846" s="168" t="s">
        <v>1610</v>
      </c>
      <c r="D846" s="246" t="s">
        <v>1611</v>
      </c>
      <c r="E846" s="87" t="s">
        <v>2798</v>
      </c>
      <c r="F846" s="246" t="s">
        <v>4619</v>
      </c>
      <c r="G846" s="246"/>
      <c r="H846" s="83"/>
      <c r="I846" s="83"/>
      <c r="J846" s="42"/>
      <c r="K846" s="246"/>
      <c r="L846" s="80">
        <v>39845</v>
      </c>
      <c r="M846" s="80"/>
      <c r="N846" t="str">
        <f t="shared" si="28"/>
        <v/>
      </c>
    </row>
    <row r="847" spans="1:14" ht="15" hidden="1" customHeight="1" outlineLevel="2">
      <c r="A847" s="16"/>
      <c r="B847" s="332">
        <f t="shared" si="27"/>
        <v>54</v>
      </c>
      <c r="C847" s="168" t="s">
        <v>1612</v>
      </c>
      <c r="D847" s="246" t="s">
        <v>1613</v>
      </c>
      <c r="E847" s="87" t="s">
        <v>2798</v>
      </c>
      <c r="F847" s="246" t="s">
        <v>1939</v>
      </c>
      <c r="G847" s="246"/>
      <c r="H847" s="83"/>
      <c r="I847" s="92"/>
      <c r="J847" s="42"/>
      <c r="K847" s="246"/>
      <c r="L847" s="80">
        <v>39845</v>
      </c>
      <c r="M847" s="80"/>
      <c r="N847" t="str">
        <f t="shared" si="28"/>
        <v/>
      </c>
    </row>
    <row r="848" spans="1:14" ht="15" hidden="1" customHeight="1" outlineLevel="2">
      <c r="A848" s="16"/>
      <c r="B848" s="332">
        <f t="shared" si="27"/>
        <v>54</v>
      </c>
      <c r="C848" s="387" t="s">
        <v>6768</v>
      </c>
      <c r="D848" s="48" t="s">
        <v>6770</v>
      </c>
      <c r="E848" s="87" t="s">
        <v>1156</v>
      </c>
      <c r="F848" s="246" t="s">
        <v>4676</v>
      </c>
      <c r="G848" s="246" t="s">
        <v>7112</v>
      </c>
      <c r="H848" s="83"/>
      <c r="I848" s="92"/>
      <c r="J848" s="42"/>
      <c r="K848" s="246"/>
      <c r="L848" s="80">
        <v>43497</v>
      </c>
      <c r="M848" s="80"/>
      <c r="N848" t="str">
        <f t="shared" si="28"/>
        <v/>
      </c>
    </row>
    <row r="849" spans="1:14" ht="15" hidden="1" customHeight="1" outlineLevel="2">
      <c r="A849" s="16"/>
      <c r="B849" s="332">
        <f t="shared" si="27"/>
        <v>54</v>
      </c>
      <c r="C849" s="387" t="s">
        <v>6769</v>
      </c>
      <c r="D849" s="48" t="s">
        <v>6771</v>
      </c>
      <c r="E849" s="87" t="s">
        <v>1156</v>
      </c>
      <c r="F849" s="246" t="s">
        <v>4676</v>
      </c>
      <c r="G849" s="246" t="s">
        <v>7112</v>
      </c>
      <c r="H849" s="83"/>
      <c r="I849" s="92"/>
      <c r="J849" s="42"/>
      <c r="K849" s="246"/>
      <c r="L849" s="80">
        <v>43497</v>
      </c>
      <c r="M849" s="80"/>
      <c r="N849" t="str">
        <f t="shared" si="28"/>
        <v/>
      </c>
    </row>
    <row r="850" spans="1:14" ht="15" hidden="1" customHeight="1" outlineLevel="2">
      <c r="A850" s="16"/>
      <c r="B850" s="332">
        <f t="shared" si="27"/>
        <v>54</v>
      </c>
      <c r="C850" s="387" t="s">
        <v>7113</v>
      </c>
      <c r="D850" s="48" t="s">
        <v>6780</v>
      </c>
      <c r="E850" s="87" t="s">
        <v>1156</v>
      </c>
      <c r="F850" s="246" t="s">
        <v>4676</v>
      </c>
      <c r="G850" s="246" t="s">
        <v>7112</v>
      </c>
      <c r="H850" s="83"/>
      <c r="I850" s="92"/>
      <c r="J850" s="42"/>
      <c r="K850" s="246"/>
      <c r="L850" s="80">
        <v>43497</v>
      </c>
      <c r="M850" s="80"/>
      <c r="N850" t="str">
        <f t="shared" si="28"/>
        <v/>
      </c>
    </row>
    <row r="851" spans="1:14" ht="15" hidden="1" customHeight="1" outlineLevel="2">
      <c r="A851" s="16"/>
      <c r="B851" s="332">
        <f t="shared" si="27"/>
        <v>54</v>
      </c>
      <c r="C851" s="387" t="s">
        <v>6772</v>
      </c>
      <c r="D851" s="48" t="s">
        <v>6781</v>
      </c>
      <c r="E851" s="87" t="s">
        <v>1156</v>
      </c>
      <c r="F851" s="246" t="s">
        <v>4676</v>
      </c>
      <c r="G851" s="246" t="s">
        <v>7112</v>
      </c>
      <c r="H851" s="83"/>
      <c r="I851" s="92"/>
      <c r="J851" s="42"/>
      <c r="K851" s="246"/>
      <c r="L851" s="80">
        <v>43497</v>
      </c>
      <c r="M851" s="80"/>
      <c r="N851" t="str">
        <f t="shared" si="28"/>
        <v/>
      </c>
    </row>
    <row r="852" spans="1:14" ht="15" hidden="1" customHeight="1" outlineLevel="2">
      <c r="A852" s="16"/>
      <c r="B852" s="332">
        <f t="shared" si="27"/>
        <v>54</v>
      </c>
      <c r="C852" s="387" t="s">
        <v>6773</v>
      </c>
      <c r="D852" s="48" t="s">
        <v>6782</v>
      </c>
      <c r="E852" s="87" t="s">
        <v>1156</v>
      </c>
      <c r="F852" s="246" t="s">
        <v>4676</v>
      </c>
      <c r="G852" s="246" t="s">
        <v>7112</v>
      </c>
      <c r="H852" s="83"/>
      <c r="I852" s="92"/>
      <c r="J852" s="42"/>
      <c r="K852" s="246"/>
      <c r="L852" s="80">
        <v>43497</v>
      </c>
      <c r="M852" s="80"/>
      <c r="N852" t="str">
        <f t="shared" si="28"/>
        <v/>
      </c>
    </row>
    <row r="853" spans="1:14" ht="15" hidden="1" customHeight="1" outlineLevel="2">
      <c r="A853" s="16"/>
      <c r="B853" s="332">
        <f t="shared" si="27"/>
        <v>54</v>
      </c>
      <c r="C853" s="387" t="s">
        <v>6774</v>
      </c>
      <c r="D853" s="48" t="s">
        <v>6783</v>
      </c>
      <c r="E853" s="87" t="s">
        <v>1156</v>
      </c>
      <c r="F853" s="246" t="s">
        <v>4676</v>
      </c>
      <c r="G853" s="246" t="s">
        <v>7112</v>
      </c>
      <c r="H853" s="83"/>
      <c r="I853" s="92"/>
      <c r="J853" s="42"/>
      <c r="K853" s="246"/>
      <c r="L853" s="80">
        <v>43497</v>
      </c>
      <c r="M853" s="80"/>
      <c r="N853" t="str">
        <f t="shared" si="28"/>
        <v/>
      </c>
    </row>
    <row r="854" spans="1:14" ht="15" hidden="1" customHeight="1" outlineLevel="2">
      <c r="A854" s="16"/>
      <c r="B854" s="332">
        <f t="shared" si="27"/>
        <v>54</v>
      </c>
      <c r="C854" s="387" t="s">
        <v>6775</v>
      </c>
      <c r="D854" s="48" t="s">
        <v>6784</v>
      </c>
      <c r="E854" s="87" t="s">
        <v>1156</v>
      </c>
      <c r="F854" s="246" t="s">
        <v>4676</v>
      </c>
      <c r="G854" s="246" t="s">
        <v>7112</v>
      </c>
      <c r="H854" s="83"/>
      <c r="I854" s="92"/>
      <c r="J854" s="42"/>
      <c r="K854" s="246"/>
      <c r="L854" s="80">
        <v>43497</v>
      </c>
      <c r="M854" s="80"/>
      <c r="N854" t="str">
        <f t="shared" si="28"/>
        <v/>
      </c>
    </row>
    <row r="855" spans="1:14" ht="15" hidden="1" customHeight="1" outlineLevel="2">
      <c r="A855" s="16"/>
      <c r="B855" s="332">
        <f t="shared" si="27"/>
        <v>54</v>
      </c>
      <c r="C855" s="387" t="s">
        <v>6776</v>
      </c>
      <c r="D855" s="48" t="s">
        <v>6785</v>
      </c>
      <c r="E855" s="87" t="s">
        <v>1156</v>
      </c>
      <c r="F855" s="246" t="s">
        <v>4676</v>
      </c>
      <c r="G855" s="246" t="s">
        <v>7112</v>
      </c>
      <c r="H855" s="83"/>
      <c r="I855" s="92"/>
      <c r="J855" s="42"/>
      <c r="K855" s="246"/>
      <c r="L855" s="80">
        <v>43497</v>
      </c>
      <c r="M855" s="80"/>
      <c r="N855" t="str">
        <f t="shared" si="28"/>
        <v/>
      </c>
    </row>
    <row r="856" spans="1:14" ht="15" hidden="1" customHeight="1" outlineLevel="2">
      <c r="A856" s="16"/>
      <c r="B856" s="332">
        <f t="shared" si="27"/>
        <v>54</v>
      </c>
      <c r="C856" s="387" t="s">
        <v>6777</v>
      </c>
      <c r="D856" s="48" t="s">
        <v>6786</v>
      </c>
      <c r="E856" s="87" t="s">
        <v>1156</v>
      </c>
      <c r="F856" s="246" t="s">
        <v>4676</v>
      </c>
      <c r="G856" s="246" t="s">
        <v>7112</v>
      </c>
      <c r="H856" s="83"/>
      <c r="I856" s="92"/>
      <c r="J856" s="42"/>
      <c r="K856" s="246"/>
      <c r="L856" s="80">
        <v>43497</v>
      </c>
      <c r="M856" s="80"/>
      <c r="N856" t="str">
        <f t="shared" si="28"/>
        <v/>
      </c>
    </row>
    <row r="857" spans="1:14" ht="15" hidden="1" customHeight="1" outlineLevel="2">
      <c r="A857" s="16"/>
      <c r="B857" s="332">
        <f t="shared" si="27"/>
        <v>54</v>
      </c>
      <c r="C857" s="387" t="s">
        <v>6778</v>
      </c>
      <c r="D857" s="48" t="s">
        <v>6787</v>
      </c>
      <c r="E857" s="87" t="s">
        <v>1156</v>
      </c>
      <c r="F857" s="246" t="s">
        <v>4676</v>
      </c>
      <c r="G857" s="246" t="s">
        <v>7112</v>
      </c>
      <c r="H857" s="83"/>
      <c r="I857" s="92"/>
      <c r="J857" s="42"/>
      <c r="K857" s="246"/>
      <c r="L857" s="80">
        <v>43497</v>
      </c>
      <c r="M857" s="80"/>
      <c r="N857" t="str">
        <f t="shared" si="28"/>
        <v/>
      </c>
    </row>
    <row r="858" spans="1:14" ht="15" hidden="1" customHeight="1" outlineLevel="2">
      <c r="A858" s="16"/>
      <c r="B858" s="332">
        <f t="shared" si="27"/>
        <v>54</v>
      </c>
      <c r="C858" s="515" t="s">
        <v>6779</v>
      </c>
      <c r="D858" s="48" t="s">
        <v>6788</v>
      </c>
      <c r="E858" s="87" t="s">
        <v>1156</v>
      </c>
      <c r="F858" s="246" t="s">
        <v>4676</v>
      </c>
      <c r="G858" s="246" t="s">
        <v>7112</v>
      </c>
      <c r="H858" s="83"/>
      <c r="I858" s="92"/>
      <c r="J858" s="42"/>
      <c r="K858" s="246"/>
      <c r="L858" s="80">
        <v>43497</v>
      </c>
      <c r="M858" s="80"/>
      <c r="N858" t="str">
        <f t="shared" si="28"/>
        <v/>
      </c>
    </row>
    <row r="859" spans="1:14" ht="26.4" hidden="1" outlineLevel="1">
      <c r="A859" s="307">
        <v>55</v>
      </c>
      <c r="B859" s="332">
        <f t="shared" si="27"/>
        <v>55</v>
      </c>
      <c r="C859" s="370" t="s">
        <v>6513</v>
      </c>
      <c r="D859" s="144" t="s">
        <v>6302</v>
      </c>
      <c r="E859" s="40" t="s">
        <v>1938</v>
      </c>
      <c r="F859" s="40" t="s">
        <v>1939</v>
      </c>
      <c r="G859" s="40" t="s">
        <v>6374</v>
      </c>
      <c r="H859" s="44"/>
      <c r="I859" s="44"/>
      <c r="J859" s="40" t="s">
        <v>6303</v>
      </c>
      <c r="K859" s="40"/>
      <c r="L859" s="80">
        <v>42767</v>
      </c>
      <c r="M859" s="80"/>
      <c r="N859" t="str">
        <f t="shared" si="28"/>
        <v/>
      </c>
    </row>
    <row r="860" spans="1:14" ht="52.8" hidden="1" outlineLevel="1" collapsed="1">
      <c r="A860" s="307">
        <v>56</v>
      </c>
      <c r="B860" s="332">
        <f t="shared" si="27"/>
        <v>56</v>
      </c>
      <c r="C860" s="38" t="s">
        <v>5026</v>
      </c>
      <c r="D860" s="40"/>
      <c r="E860" s="40" t="s">
        <v>2798</v>
      </c>
      <c r="F860" s="217" t="s">
        <v>4676</v>
      </c>
      <c r="G860" s="217" t="s">
        <v>6529</v>
      </c>
      <c r="H860" s="44" t="s">
        <v>5365</v>
      </c>
      <c r="I860" s="244" t="s">
        <v>5286</v>
      </c>
      <c r="J860" s="362" t="s">
        <v>3639</v>
      </c>
      <c r="K860" s="64" t="s">
        <v>6218</v>
      </c>
      <c r="L860" s="80">
        <v>38362</v>
      </c>
      <c r="M860" s="80">
        <v>42767</v>
      </c>
      <c r="N860" t="str">
        <f t="shared" si="28"/>
        <v/>
      </c>
    </row>
    <row r="861" spans="1:14" s="232" customFormat="1" ht="26.4" hidden="1" outlineLevel="2">
      <c r="A861" s="285"/>
      <c r="B861" s="332">
        <f t="shared" si="27"/>
        <v>56</v>
      </c>
      <c r="C861" s="321" t="s">
        <v>3597</v>
      </c>
      <c r="D861" s="247" t="s">
        <v>3596</v>
      </c>
      <c r="E861" s="39" t="s">
        <v>2798</v>
      </c>
      <c r="F861" s="246" t="s">
        <v>4676</v>
      </c>
      <c r="G861" s="245" t="s">
        <v>5360</v>
      </c>
      <c r="H861" s="243">
        <v>42999</v>
      </c>
      <c r="I861" s="243" t="s">
        <v>5286</v>
      </c>
      <c r="J861" s="114"/>
      <c r="K861" s="75"/>
      <c r="L861" s="140">
        <v>38362</v>
      </c>
      <c r="M861" s="140"/>
      <c r="N861" t="str">
        <f t="shared" si="28"/>
        <v/>
      </c>
    </row>
    <row r="862" spans="1:14" hidden="1" outlineLevel="2">
      <c r="A862" s="285"/>
      <c r="B862" s="332">
        <f t="shared" si="27"/>
        <v>56</v>
      </c>
      <c r="C862" s="26" t="s">
        <v>4453</v>
      </c>
      <c r="D862" s="137" t="s">
        <v>4272</v>
      </c>
      <c r="E862" s="39" t="s">
        <v>2798</v>
      </c>
      <c r="F862" s="246" t="s">
        <v>4676</v>
      </c>
      <c r="G862" s="359"/>
      <c r="H862" s="83"/>
      <c r="I862" s="83"/>
      <c r="J862" s="48"/>
      <c r="K862" s="36"/>
      <c r="L862" s="98">
        <v>38362</v>
      </c>
      <c r="M862" s="98"/>
      <c r="N862" t="str">
        <f t="shared" si="28"/>
        <v/>
      </c>
    </row>
    <row r="863" spans="1:14" hidden="1" outlineLevel="2">
      <c r="A863" s="285"/>
      <c r="B863" s="332">
        <f t="shared" si="27"/>
        <v>56</v>
      </c>
      <c r="C863" s="26" t="s">
        <v>2881</v>
      </c>
      <c r="D863" s="137" t="s">
        <v>2880</v>
      </c>
      <c r="E863" s="39" t="s">
        <v>2798</v>
      </c>
      <c r="F863" s="246" t="s">
        <v>4676</v>
      </c>
      <c r="G863" s="359"/>
      <c r="H863" s="83"/>
      <c r="I863" s="83"/>
      <c r="J863" s="48"/>
      <c r="K863" s="36"/>
      <c r="L863" s="98">
        <v>38362</v>
      </c>
      <c r="M863" s="98"/>
      <c r="N863" t="str">
        <f t="shared" si="28"/>
        <v/>
      </c>
    </row>
    <row r="864" spans="1:14" hidden="1" outlineLevel="2">
      <c r="A864" s="285"/>
      <c r="B864" s="332">
        <f t="shared" si="27"/>
        <v>56</v>
      </c>
      <c r="C864" s="168" t="s">
        <v>969</v>
      </c>
      <c r="D864" s="246" t="s">
        <v>968</v>
      </c>
      <c r="E864" s="47" t="s">
        <v>2798</v>
      </c>
      <c r="F864" s="246" t="s">
        <v>4676</v>
      </c>
      <c r="G864" s="359"/>
      <c r="H864" s="83"/>
      <c r="I864" s="83"/>
      <c r="J864" s="48"/>
      <c r="K864" s="36"/>
      <c r="L864" s="98">
        <v>41671</v>
      </c>
      <c r="M864" s="98"/>
      <c r="N864" t="str">
        <f t="shared" si="28"/>
        <v>DUPLICATE</v>
      </c>
    </row>
    <row r="865" spans="1:14" hidden="1" outlineLevel="2">
      <c r="A865" s="285"/>
      <c r="B865" s="332">
        <f t="shared" si="27"/>
        <v>56</v>
      </c>
      <c r="C865" s="26" t="s">
        <v>1672</v>
      </c>
      <c r="D865" s="137" t="s">
        <v>1671</v>
      </c>
      <c r="E865" s="39" t="s">
        <v>2798</v>
      </c>
      <c r="F865" s="246" t="s">
        <v>4676</v>
      </c>
      <c r="G865" s="246" t="s">
        <v>6267</v>
      </c>
      <c r="H865" s="83"/>
      <c r="I865" s="83"/>
      <c r="J865" s="48"/>
      <c r="K865" s="36"/>
      <c r="L865" s="98">
        <v>38362</v>
      </c>
      <c r="M865" s="98"/>
      <c r="N865" t="str">
        <f t="shared" si="28"/>
        <v>DUPLICATE</v>
      </c>
    </row>
    <row r="866" spans="1:14" hidden="1" outlineLevel="2">
      <c r="A866" s="16"/>
      <c r="B866" s="332">
        <f t="shared" si="27"/>
        <v>56</v>
      </c>
      <c r="C866" s="26" t="s">
        <v>2391</v>
      </c>
      <c r="D866" s="137" t="s">
        <v>2390</v>
      </c>
      <c r="E866" s="39" t="s">
        <v>2798</v>
      </c>
      <c r="F866" s="246" t="s">
        <v>4676</v>
      </c>
      <c r="G866" s="359"/>
      <c r="H866" s="83"/>
      <c r="I866" s="83"/>
      <c r="J866" s="48"/>
      <c r="K866" s="36"/>
      <c r="L866" s="98">
        <v>38362</v>
      </c>
      <c r="M866" s="98"/>
      <c r="N866" t="str">
        <f t="shared" si="28"/>
        <v/>
      </c>
    </row>
    <row r="867" spans="1:14" hidden="1" outlineLevel="2">
      <c r="A867" s="16"/>
      <c r="B867" s="332">
        <f t="shared" si="27"/>
        <v>56</v>
      </c>
      <c r="C867" s="58" t="s">
        <v>1293</v>
      </c>
      <c r="D867" s="139" t="s">
        <v>1294</v>
      </c>
      <c r="E867" s="39" t="s">
        <v>2798</v>
      </c>
      <c r="F867" s="246" t="s">
        <v>4676</v>
      </c>
      <c r="G867" s="359"/>
      <c r="H867" s="83"/>
      <c r="I867" s="83"/>
      <c r="J867" s="48"/>
      <c r="K867" s="36"/>
      <c r="L867" s="98">
        <v>40940</v>
      </c>
      <c r="M867" s="98"/>
      <c r="N867" t="str">
        <f t="shared" si="28"/>
        <v/>
      </c>
    </row>
    <row r="868" spans="1:14" hidden="1" outlineLevel="2">
      <c r="A868" s="285"/>
      <c r="B868" s="332">
        <f t="shared" si="27"/>
        <v>56</v>
      </c>
      <c r="C868" s="58" t="s">
        <v>1674</v>
      </c>
      <c r="D868" s="139" t="s">
        <v>1673</v>
      </c>
      <c r="E868" s="39" t="s">
        <v>2798</v>
      </c>
      <c r="F868" s="246" t="s">
        <v>4676</v>
      </c>
      <c r="G868" s="359"/>
      <c r="H868" s="83"/>
      <c r="I868" s="83"/>
      <c r="J868" s="48"/>
      <c r="K868" s="36"/>
      <c r="L868" s="98">
        <v>38362</v>
      </c>
      <c r="M868" s="98"/>
      <c r="N868" t="str">
        <f t="shared" si="28"/>
        <v/>
      </c>
    </row>
    <row r="869" spans="1:14" hidden="1" outlineLevel="2">
      <c r="A869" s="285"/>
      <c r="B869" s="332">
        <f t="shared" si="27"/>
        <v>56</v>
      </c>
      <c r="C869" s="26" t="s">
        <v>3031</v>
      </c>
      <c r="D869" s="137" t="s">
        <v>3030</v>
      </c>
      <c r="E869" s="39" t="s">
        <v>2798</v>
      </c>
      <c r="F869" s="246" t="s">
        <v>4676</v>
      </c>
      <c r="G869" s="359"/>
      <c r="H869" s="83"/>
      <c r="I869" s="83"/>
      <c r="J869" s="48"/>
      <c r="K869" s="36"/>
      <c r="L869" s="98">
        <v>38362</v>
      </c>
      <c r="M869" s="98"/>
      <c r="N869" t="str">
        <f t="shared" si="28"/>
        <v/>
      </c>
    </row>
    <row r="870" spans="1:14" s="232" customFormat="1" ht="26.4" hidden="1" outlineLevel="2">
      <c r="A870" s="285"/>
      <c r="B870" s="332">
        <f t="shared" si="27"/>
        <v>56</v>
      </c>
      <c r="C870" s="19" t="s">
        <v>4268</v>
      </c>
      <c r="D870" s="42" t="s">
        <v>4267</v>
      </c>
      <c r="E870" s="246" t="s">
        <v>2798</v>
      </c>
      <c r="F870" s="246" t="s">
        <v>4676</v>
      </c>
      <c r="G870" s="246" t="s">
        <v>5360</v>
      </c>
      <c r="H870" s="83">
        <v>42999</v>
      </c>
      <c r="I870" s="92" t="s">
        <v>5286</v>
      </c>
      <c r="J870" s="48"/>
      <c r="K870" s="210"/>
      <c r="L870" s="173">
        <v>38362</v>
      </c>
      <c r="M870" s="98"/>
      <c r="N870" t="str">
        <f t="shared" si="28"/>
        <v/>
      </c>
    </row>
    <row r="871" spans="1:14" s="232" customFormat="1" ht="26.4" hidden="1" outlineLevel="2">
      <c r="A871" s="285"/>
      <c r="B871" s="332">
        <f t="shared" si="27"/>
        <v>56</v>
      </c>
      <c r="C871" s="19" t="s">
        <v>2385</v>
      </c>
      <c r="D871" s="39" t="s">
        <v>2384</v>
      </c>
      <c r="E871" s="39" t="s">
        <v>2798</v>
      </c>
      <c r="F871" s="246" t="s">
        <v>4676</v>
      </c>
      <c r="G871" s="246" t="s">
        <v>5360</v>
      </c>
      <c r="H871" s="83">
        <v>42999</v>
      </c>
      <c r="I871" s="83" t="s">
        <v>5286</v>
      </c>
      <c r="J871" s="48"/>
      <c r="K871" s="210"/>
      <c r="L871" s="98">
        <v>38362</v>
      </c>
      <c r="M871" s="98"/>
      <c r="N871" t="str">
        <f t="shared" si="28"/>
        <v/>
      </c>
    </row>
    <row r="872" spans="1:14" hidden="1" outlineLevel="2">
      <c r="A872" s="16"/>
      <c r="B872" s="332">
        <f t="shared" si="27"/>
        <v>56</v>
      </c>
      <c r="C872" s="26" t="s">
        <v>3027</v>
      </c>
      <c r="D872" s="138" t="s">
        <v>3026</v>
      </c>
      <c r="E872" s="246" t="s">
        <v>2798</v>
      </c>
      <c r="F872" s="246" t="s">
        <v>4676</v>
      </c>
      <c r="G872" s="359"/>
      <c r="H872" s="83"/>
      <c r="I872" s="92"/>
      <c r="J872" s="48"/>
      <c r="K872" s="36"/>
      <c r="L872" s="173">
        <v>38362</v>
      </c>
      <c r="M872" s="98"/>
      <c r="N872" t="str">
        <f t="shared" si="28"/>
        <v>DUPLICATE</v>
      </c>
    </row>
    <row r="873" spans="1:14" hidden="1" outlineLevel="2">
      <c r="A873" s="285"/>
      <c r="B873" s="332">
        <f t="shared" si="27"/>
        <v>56</v>
      </c>
      <c r="C873" s="58" t="s">
        <v>3033</v>
      </c>
      <c r="D873" s="139" t="s">
        <v>3032</v>
      </c>
      <c r="E873" s="39" t="s">
        <v>2798</v>
      </c>
      <c r="F873" s="246" t="s">
        <v>4676</v>
      </c>
      <c r="G873" s="359"/>
      <c r="H873" s="83"/>
      <c r="I873" s="83"/>
      <c r="J873" s="48"/>
      <c r="K873" s="36"/>
      <c r="L873" s="98">
        <v>38362</v>
      </c>
      <c r="M873" s="98"/>
      <c r="N873" t="str">
        <f t="shared" si="28"/>
        <v/>
      </c>
    </row>
    <row r="874" spans="1:14" hidden="1" outlineLevel="2">
      <c r="A874" s="16"/>
      <c r="B874" s="332">
        <f t="shared" si="27"/>
        <v>56</v>
      </c>
      <c r="C874" s="26" t="s">
        <v>1670</v>
      </c>
      <c r="D874" s="137" t="s">
        <v>3115</v>
      </c>
      <c r="E874" s="39" t="s">
        <v>2798</v>
      </c>
      <c r="F874" s="246" t="s">
        <v>4676</v>
      </c>
      <c r="G874" s="359"/>
      <c r="H874" s="83"/>
      <c r="I874" s="83"/>
      <c r="J874" s="48"/>
      <c r="K874" s="36"/>
      <c r="L874" s="98">
        <v>38362</v>
      </c>
      <c r="M874" s="98"/>
      <c r="N874" t="str">
        <f t="shared" si="28"/>
        <v/>
      </c>
    </row>
    <row r="875" spans="1:14" hidden="1" outlineLevel="2">
      <c r="A875" s="285"/>
      <c r="B875" s="332">
        <f t="shared" si="27"/>
        <v>56</v>
      </c>
      <c r="C875" s="58" t="s">
        <v>3021</v>
      </c>
      <c r="D875" s="139" t="s">
        <v>3020</v>
      </c>
      <c r="E875" s="39" t="s">
        <v>2798</v>
      </c>
      <c r="F875" s="246" t="s">
        <v>4676</v>
      </c>
      <c r="G875" s="359"/>
      <c r="H875" s="83"/>
      <c r="I875" s="83"/>
      <c r="J875" s="48"/>
      <c r="K875" s="36"/>
      <c r="L875" s="98">
        <v>38362</v>
      </c>
      <c r="M875" s="98"/>
      <c r="N875" t="str">
        <f t="shared" si="28"/>
        <v/>
      </c>
    </row>
    <row r="876" spans="1:14" hidden="1" outlineLevel="2">
      <c r="A876" s="285"/>
      <c r="B876" s="332">
        <f t="shared" si="27"/>
        <v>56</v>
      </c>
      <c r="C876" s="58" t="s">
        <v>2605</v>
      </c>
      <c r="D876" s="139" t="s">
        <v>2604</v>
      </c>
      <c r="E876" s="39" t="s">
        <v>2798</v>
      </c>
      <c r="F876" s="246" t="s">
        <v>4676</v>
      </c>
      <c r="G876" s="359"/>
      <c r="H876" s="83"/>
      <c r="I876" s="92"/>
      <c r="J876" s="48"/>
      <c r="K876" s="108"/>
      <c r="L876" s="98">
        <v>38362</v>
      </c>
      <c r="M876" s="98"/>
      <c r="N876" t="str">
        <f t="shared" si="28"/>
        <v/>
      </c>
    </row>
    <row r="877" spans="1:14" hidden="1" outlineLevel="2">
      <c r="A877" s="285"/>
      <c r="B877" s="332">
        <f t="shared" si="27"/>
        <v>56</v>
      </c>
      <c r="C877" s="26" t="s">
        <v>3631</v>
      </c>
      <c r="D877" s="137" t="s">
        <v>3630</v>
      </c>
      <c r="E877" s="39" t="s">
        <v>2798</v>
      </c>
      <c r="F877" s="246" t="s">
        <v>4676</v>
      </c>
      <c r="G877" s="359"/>
      <c r="H877" s="83"/>
      <c r="I877" s="83"/>
      <c r="J877" s="48"/>
      <c r="K877" s="36"/>
      <c r="L877" s="98">
        <v>38362</v>
      </c>
      <c r="M877" s="98"/>
      <c r="N877" t="str">
        <f t="shared" si="28"/>
        <v/>
      </c>
    </row>
    <row r="878" spans="1:14" hidden="1" outlineLevel="2">
      <c r="A878" s="285"/>
      <c r="B878" s="332">
        <f t="shared" si="27"/>
        <v>56</v>
      </c>
      <c r="C878" s="26" t="s">
        <v>3627</v>
      </c>
      <c r="D878" s="137" t="s">
        <v>3626</v>
      </c>
      <c r="E878" s="39" t="s">
        <v>2798</v>
      </c>
      <c r="F878" s="246" t="s">
        <v>4676</v>
      </c>
      <c r="G878" s="359"/>
      <c r="H878" s="83"/>
      <c r="I878" s="83"/>
      <c r="J878" s="48"/>
      <c r="K878" s="36"/>
      <c r="L878" s="98">
        <v>38362</v>
      </c>
      <c r="M878" s="98"/>
      <c r="N878" t="str">
        <f t="shared" si="28"/>
        <v/>
      </c>
    </row>
    <row r="879" spans="1:14" hidden="1" outlineLevel="2">
      <c r="A879" s="285"/>
      <c r="B879" s="332">
        <f t="shared" si="27"/>
        <v>56</v>
      </c>
      <c r="C879" s="26" t="s">
        <v>3025</v>
      </c>
      <c r="D879" s="137" t="s">
        <v>3024</v>
      </c>
      <c r="E879" s="39" t="s">
        <v>2798</v>
      </c>
      <c r="F879" s="246" t="s">
        <v>4676</v>
      </c>
      <c r="G879" s="359"/>
      <c r="H879" s="83"/>
      <c r="I879" s="83"/>
      <c r="J879" s="48"/>
      <c r="K879" s="36"/>
      <c r="L879" s="98">
        <v>38362</v>
      </c>
      <c r="M879" s="98"/>
      <c r="N879" t="str">
        <f t="shared" si="28"/>
        <v/>
      </c>
    </row>
    <row r="880" spans="1:14" hidden="1" outlineLevel="2">
      <c r="A880" s="285"/>
      <c r="B880" s="332">
        <f t="shared" si="27"/>
        <v>56</v>
      </c>
      <c r="C880" s="168" t="s">
        <v>2408</v>
      </c>
      <c r="D880" s="246" t="s">
        <v>2407</v>
      </c>
      <c r="E880" s="42" t="s">
        <v>2798</v>
      </c>
      <c r="F880" s="246" t="s">
        <v>4676</v>
      </c>
      <c r="G880" s="359"/>
      <c r="H880" s="83"/>
      <c r="I880" s="83"/>
      <c r="J880" s="48"/>
      <c r="K880" s="36"/>
      <c r="L880" s="98">
        <v>41671</v>
      </c>
      <c r="M880" s="98"/>
      <c r="N880" t="str">
        <f t="shared" si="28"/>
        <v>DUPLICATE</v>
      </c>
    </row>
    <row r="881" spans="1:14" hidden="1" outlineLevel="2">
      <c r="A881" s="285"/>
      <c r="B881" s="332">
        <f t="shared" si="27"/>
        <v>56</v>
      </c>
      <c r="C881" s="26" t="s">
        <v>3633</v>
      </c>
      <c r="D881" s="137" t="s">
        <v>3632</v>
      </c>
      <c r="E881" s="39" t="s">
        <v>2798</v>
      </c>
      <c r="F881" s="246" t="s">
        <v>4676</v>
      </c>
      <c r="G881" s="359"/>
      <c r="H881" s="83"/>
      <c r="I881" s="83"/>
      <c r="J881" s="48"/>
      <c r="K881" s="36"/>
      <c r="L881" s="98">
        <v>38362</v>
      </c>
      <c r="M881" s="98"/>
      <c r="N881" t="str">
        <f t="shared" si="28"/>
        <v/>
      </c>
    </row>
    <row r="882" spans="1:14" s="232" customFormat="1" ht="26.4" hidden="1" outlineLevel="2">
      <c r="A882" s="285"/>
      <c r="B882" s="332">
        <f t="shared" si="27"/>
        <v>56</v>
      </c>
      <c r="C882" s="19" t="s">
        <v>3114</v>
      </c>
      <c r="D882" s="39" t="s">
        <v>3113</v>
      </c>
      <c r="E882" s="39" t="s">
        <v>2798</v>
      </c>
      <c r="F882" s="246" t="s">
        <v>4676</v>
      </c>
      <c r="G882" s="246" t="s">
        <v>5360</v>
      </c>
      <c r="H882" s="83">
        <v>42999</v>
      </c>
      <c r="I882" s="83" t="s">
        <v>5286</v>
      </c>
      <c r="J882" s="48"/>
      <c r="K882" s="210"/>
      <c r="L882" s="98">
        <v>38362</v>
      </c>
      <c r="M882" s="98">
        <v>42401</v>
      </c>
      <c r="N882" t="str">
        <f t="shared" si="28"/>
        <v>DUPLICATE</v>
      </c>
    </row>
    <row r="883" spans="1:14" hidden="1" outlineLevel="2">
      <c r="A883" s="285"/>
      <c r="B883" s="332">
        <f t="shared" si="27"/>
        <v>56</v>
      </c>
      <c r="C883" s="26" t="s">
        <v>3023</v>
      </c>
      <c r="D883" s="137" t="s">
        <v>3022</v>
      </c>
      <c r="E883" s="39" t="s">
        <v>2798</v>
      </c>
      <c r="F883" s="246" t="s">
        <v>4676</v>
      </c>
      <c r="G883" s="359"/>
      <c r="H883" s="83"/>
      <c r="I883" s="83"/>
      <c r="J883" s="48"/>
      <c r="K883" s="36"/>
      <c r="L883" s="98">
        <v>38362</v>
      </c>
      <c r="M883" s="98"/>
      <c r="N883" t="str">
        <f t="shared" si="28"/>
        <v/>
      </c>
    </row>
    <row r="884" spans="1:14" s="292" customFormat="1" ht="26.4" hidden="1" outlineLevel="2">
      <c r="A884" s="291"/>
      <c r="B884" s="332">
        <f t="shared" si="27"/>
        <v>56</v>
      </c>
      <c r="C884" s="26" t="s">
        <v>79</v>
      </c>
      <c r="D884" s="137" t="s">
        <v>1675</v>
      </c>
      <c r="E884" s="137" t="s">
        <v>2798</v>
      </c>
      <c r="F884" s="139" t="s">
        <v>4676</v>
      </c>
      <c r="G884" s="139"/>
      <c r="H884" s="170"/>
      <c r="I884" s="170"/>
      <c r="J884" s="171"/>
      <c r="K884" s="123"/>
      <c r="L884" s="98">
        <v>38362</v>
      </c>
      <c r="M884" s="98">
        <v>40940</v>
      </c>
      <c r="N884" t="str">
        <f t="shared" si="28"/>
        <v>DUPLICATE</v>
      </c>
    </row>
    <row r="885" spans="1:14" hidden="1" outlineLevel="2">
      <c r="A885" s="285"/>
      <c r="B885" s="332">
        <f t="shared" si="27"/>
        <v>56</v>
      </c>
      <c r="C885" s="26" t="s">
        <v>2387</v>
      </c>
      <c r="D885" s="137" t="s">
        <v>2386</v>
      </c>
      <c r="E885" s="39" t="s">
        <v>2798</v>
      </c>
      <c r="F885" s="246" t="s">
        <v>4676</v>
      </c>
      <c r="G885" s="359"/>
      <c r="H885" s="83"/>
      <c r="I885" s="83"/>
      <c r="J885" s="48"/>
      <c r="K885" s="36"/>
      <c r="L885" s="98">
        <v>38362</v>
      </c>
      <c r="M885" s="98"/>
      <c r="N885" t="str">
        <f t="shared" si="28"/>
        <v/>
      </c>
    </row>
    <row r="886" spans="1:14" hidden="1" outlineLevel="2">
      <c r="A886" s="285"/>
      <c r="B886" s="332">
        <f t="shared" si="27"/>
        <v>56</v>
      </c>
      <c r="C886" s="26" t="s">
        <v>2389</v>
      </c>
      <c r="D886" s="137" t="s">
        <v>2388</v>
      </c>
      <c r="E886" s="39" t="s">
        <v>2798</v>
      </c>
      <c r="F886" s="246" t="s">
        <v>4676</v>
      </c>
      <c r="G886" s="359"/>
      <c r="H886" s="83"/>
      <c r="I886" s="83"/>
      <c r="J886" s="48"/>
      <c r="K886" s="36"/>
      <c r="L886" s="98">
        <v>38362</v>
      </c>
      <c r="M886" s="98"/>
      <c r="N886" t="str">
        <f t="shared" si="28"/>
        <v/>
      </c>
    </row>
    <row r="887" spans="1:14" hidden="1" outlineLevel="2">
      <c r="A887" s="285"/>
      <c r="B887" s="332">
        <f t="shared" si="27"/>
        <v>56</v>
      </c>
      <c r="C887" s="168" t="s">
        <v>4946</v>
      </c>
      <c r="D887" s="246" t="s">
        <v>4945</v>
      </c>
      <c r="E887" s="42" t="s">
        <v>2798</v>
      </c>
      <c r="F887" s="246" t="s">
        <v>4676</v>
      </c>
      <c r="G887" s="359"/>
      <c r="H887" s="83"/>
      <c r="I887" s="83"/>
      <c r="J887" s="48"/>
      <c r="K887" s="36"/>
      <c r="L887" s="98">
        <v>41671</v>
      </c>
      <c r="M887" s="98"/>
      <c r="N887" t="str">
        <f t="shared" si="28"/>
        <v>DUPLICATE</v>
      </c>
    </row>
    <row r="888" spans="1:14" hidden="1" outlineLevel="2">
      <c r="A888" s="285"/>
      <c r="B888" s="332">
        <f t="shared" si="27"/>
        <v>56</v>
      </c>
      <c r="C888" s="26" t="s">
        <v>4774</v>
      </c>
      <c r="D888" s="137" t="s">
        <v>4773</v>
      </c>
      <c r="E888" s="39" t="s">
        <v>2798</v>
      </c>
      <c r="F888" s="246" t="s">
        <v>4676</v>
      </c>
      <c r="G888" s="246"/>
      <c r="H888" s="83"/>
      <c r="I888" s="83"/>
      <c r="J888" s="42"/>
      <c r="K888" s="246"/>
      <c r="L888" s="82">
        <v>38362</v>
      </c>
      <c r="M888" s="82"/>
      <c r="N888" t="str">
        <f t="shared" si="28"/>
        <v/>
      </c>
    </row>
    <row r="889" spans="1:14" s="232" customFormat="1" ht="26.4" hidden="1" outlineLevel="2">
      <c r="A889" s="285"/>
      <c r="B889" s="332">
        <f t="shared" si="27"/>
        <v>56</v>
      </c>
      <c r="C889" s="19" t="s">
        <v>3636</v>
      </c>
      <c r="D889" s="39" t="s">
        <v>4269</v>
      </c>
      <c r="E889" s="39" t="s">
        <v>2798</v>
      </c>
      <c r="F889" s="246" t="s">
        <v>4676</v>
      </c>
      <c r="G889" s="246" t="s">
        <v>5360</v>
      </c>
      <c r="H889" s="83">
        <v>42145</v>
      </c>
      <c r="I889" s="83" t="s">
        <v>5286</v>
      </c>
      <c r="J889" s="48"/>
      <c r="K889" s="210"/>
      <c r="L889" s="98">
        <v>38362</v>
      </c>
      <c r="M889" s="98"/>
      <c r="N889" t="str">
        <f t="shared" si="28"/>
        <v>DUPLICATE</v>
      </c>
    </row>
    <row r="890" spans="1:14" hidden="1" outlineLevel="2">
      <c r="A890" s="285"/>
      <c r="B890" s="332">
        <f t="shared" si="27"/>
        <v>56</v>
      </c>
      <c r="C890" s="26" t="s">
        <v>3625</v>
      </c>
      <c r="D890" s="137" t="s">
        <v>3034</v>
      </c>
      <c r="E890" s="39" t="s">
        <v>2798</v>
      </c>
      <c r="F890" s="246" t="s">
        <v>4676</v>
      </c>
      <c r="G890" s="359"/>
      <c r="H890" s="83"/>
      <c r="I890" s="83"/>
      <c r="J890" s="48"/>
      <c r="K890" s="36"/>
      <c r="L890" s="98">
        <v>38362</v>
      </c>
      <c r="M890" s="98"/>
      <c r="N890" t="str">
        <f t="shared" si="28"/>
        <v>DUPLICATE</v>
      </c>
    </row>
    <row r="891" spans="1:14" hidden="1" outlineLevel="2">
      <c r="A891" s="285"/>
      <c r="B891" s="332">
        <f t="shared" si="27"/>
        <v>56</v>
      </c>
      <c r="C891" s="26" t="s">
        <v>4782</v>
      </c>
      <c r="D891" s="137" t="s">
        <v>3071</v>
      </c>
      <c r="E891" s="39" t="s">
        <v>2798</v>
      </c>
      <c r="F891" s="246" t="s">
        <v>4676</v>
      </c>
      <c r="G891" s="359"/>
      <c r="H891" s="83"/>
      <c r="I891" s="83"/>
      <c r="J891" s="48"/>
      <c r="K891" s="36"/>
      <c r="L891" s="98">
        <v>41306</v>
      </c>
      <c r="M891" s="98"/>
      <c r="N891" t="str">
        <f t="shared" si="28"/>
        <v>DUPLICATE</v>
      </c>
    </row>
    <row r="892" spans="1:14" hidden="1" outlineLevel="2">
      <c r="A892" s="285"/>
      <c r="B892" s="332">
        <f t="shared" si="27"/>
        <v>56</v>
      </c>
      <c r="C892" s="168" t="s">
        <v>3768</v>
      </c>
      <c r="D892" s="246" t="s">
        <v>3767</v>
      </c>
      <c r="E892" s="42" t="s">
        <v>2798</v>
      </c>
      <c r="F892" s="246" t="s">
        <v>4676</v>
      </c>
      <c r="G892" s="359"/>
      <c r="H892" s="83"/>
      <c r="I892" s="83"/>
      <c r="J892" s="48"/>
      <c r="K892" s="36"/>
      <c r="L892" s="98">
        <v>41671</v>
      </c>
      <c r="M892" s="98"/>
      <c r="N892" t="str">
        <f t="shared" si="28"/>
        <v>DUPLICATE</v>
      </c>
    </row>
    <row r="893" spans="1:14" hidden="1" outlineLevel="2">
      <c r="A893" s="285"/>
      <c r="B893" s="332">
        <f t="shared" si="27"/>
        <v>56</v>
      </c>
      <c r="C893" s="168" t="s">
        <v>2922</v>
      </c>
      <c r="D893" s="246" t="s">
        <v>2921</v>
      </c>
      <c r="E893" s="42" t="s">
        <v>2798</v>
      </c>
      <c r="F893" s="246" t="s">
        <v>4676</v>
      </c>
      <c r="G893" s="359"/>
      <c r="H893" s="83"/>
      <c r="I893" s="83"/>
      <c r="J893" s="48"/>
      <c r="K893" s="36"/>
      <c r="L893" s="98">
        <v>41671</v>
      </c>
      <c r="M893" s="98"/>
      <c r="N893" t="str">
        <f t="shared" si="28"/>
        <v>DUPLICATE</v>
      </c>
    </row>
    <row r="894" spans="1:14" ht="26.4" hidden="1" outlineLevel="2">
      <c r="A894" s="285"/>
      <c r="B894" s="332">
        <f t="shared" ref="B894:B957" si="29">IF(A894&gt;0,A894,B893)</f>
        <v>56</v>
      </c>
      <c r="C894" s="387" t="s">
        <v>1318</v>
      </c>
      <c r="D894" s="139" t="s">
        <v>4856</v>
      </c>
      <c r="E894" s="39" t="s">
        <v>2798</v>
      </c>
      <c r="F894" s="246" t="s">
        <v>4676</v>
      </c>
      <c r="G894" s="359" t="s">
        <v>5360</v>
      </c>
      <c r="H894" s="83">
        <v>42145</v>
      </c>
      <c r="I894" s="83" t="s">
        <v>5286</v>
      </c>
      <c r="J894" s="48"/>
      <c r="K894" s="36"/>
      <c r="L894" s="98">
        <v>40940</v>
      </c>
      <c r="M894" s="98"/>
      <c r="N894" t="str">
        <f t="shared" si="28"/>
        <v>DUPLICATE</v>
      </c>
    </row>
    <row r="895" spans="1:14" hidden="1" outlineLevel="2">
      <c r="A895" s="285"/>
      <c r="B895" s="332">
        <f t="shared" si="29"/>
        <v>56</v>
      </c>
      <c r="C895" s="26" t="s">
        <v>2396</v>
      </c>
      <c r="D895" s="137" t="s">
        <v>2395</v>
      </c>
      <c r="E895" s="39" t="s">
        <v>2798</v>
      </c>
      <c r="F895" s="246" t="s">
        <v>4676</v>
      </c>
      <c r="G895" s="359"/>
      <c r="H895" s="83"/>
      <c r="I895" s="83"/>
      <c r="J895" s="48"/>
      <c r="K895" s="36"/>
      <c r="L895" s="98">
        <v>38362</v>
      </c>
      <c r="M895" s="98"/>
      <c r="N895" t="str">
        <f t="shared" si="28"/>
        <v/>
      </c>
    </row>
    <row r="896" spans="1:14" hidden="1" outlineLevel="2">
      <c r="A896" s="285"/>
      <c r="B896" s="332">
        <f t="shared" si="29"/>
        <v>56</v>
      </c>
      <c r="C896" s="26" t="s">
        <v>2394</v>
      </c>
      <c r="D896" s="137" t="s">
        <v>2393</v>
      </c>
      <c r="E896" s="39" t="s">
        <v>2798</v>
      </c>
      <c r="F896" s="246" t="s">
        <v>4676</v>
      </c>
      <c r="G896" s="359"/>
      <c r="H896" s="83"/>
      <c r="I896" s="83"/>
      <c r="J896" s="48"/>
      <c r="K896" s="36"/>
      <c r="L896" s="98">
        <v>38362</v>
      </c>
      <c r="M896" s="98"/>
      <c r="N896" t="str">
        <f t="shared" si="28"/>
        <v/>
      </c>
    </row>
    <row r="897" spans="1:14" hidden="1" outlineLevel="2">
      <c r="A897" s="285"/>
      <c r="B897" s="332">
        <f t="shared" si="29"/>
        <v>56</v>
      </c>
      <c r="C897" s="19" t="s">
        <v>916</v>
      </c>
      <c r="D897" s="39" t="s">
        <v>915</v>
      </c>
      <c r="E897" s="47" t="s">
        <v>2798</v>
      </c>
      <c r="F897" s="246" t="s">
        <v>4676</v>
      </c>
      <c r="G897" s="359"/>
      <c r="H897" s="83"/>
      <c r="I897" s="83"/>
      <c r="J897" s="48"/>
      <c r="K897" s="36"/>
      <c r="L897" s="98">
        <v>41671</v>
      </c>
      <c r="M897" s="98"/>
      <c r="N897" t="str">
        <f t="shared" si="28"/>
        <v>DUPLICATE</v>
      </c>
    </row>
    <row r="898" spans="1:14" hidden="1" outlineLevel="2">
      <c r="A898" s="285"/>
      <c r="B898" s="332">
        <f t="shared" si="29"/>
        <v>56</v>
      </c>
      <c r="C898" s="19" t="s">
        <v>3508</v>
      </c>
      <c r="D898" s="39" t="s">
        <v>3507</v>
      </c>
      <c r="E898" s="47" t="s">
        <v>2798</v>
      </c>
      <c r="F898" s="246" t="s">
        <v>4676</v>
      </c>
      <c r="G898" s="359"/>
      <c r="H898" s="83"/>
      <c r="I898" s="83"/>
      <c r="J898" s="48"/>
      <c r="K898" s="36"/>
      <c r="L898" s="98">
        <v>41671</v>
      </c>
      <c r="M898" s="98"/>
      <c r="N898" t="str">
        <f t="shared" ref="N898:N961" si="30">IF(D898="NA","",IF(COUNTIF($D$2:$D$4998,D898)&gt;1,"DUPLICATE",""))</f>
        <v>DUPLICATE</v>
      </c>
    </row>
    <row r="899" spans="1:14" hidden="1" outlineLevel="2">
      <c r="A899" s="285"/>
      <c r="B899" s="332">
        <f t="shared" si="29"/>
        <v>56</v>
      </c>
      <c r="C899" s="19" t="s">
        <v>3500</v>
      </c>
      <c r="D899" s="39" t="s">
        <v>3499</v>
      </c>
      <c r="E899" s="47" t="s">
        <v>2798</v>
      </c>
      <c r="F899" s="246" t="s">
        <v>4676</v>
      </c>
      <c r="G899" s="359"/>
      <c r="H899" s="83"/>
      <c r="I899" s="83"/>
      <c r="J899" s="48"/>
      <c r="K899" s="36"/>
      <c r="L899" s="98">
        <v>41671</v>
      </c>
      <c r="M899" s="98"/>
      <c r="N899" t="str">
        <f t="shared" si="30"/>
        <v>DUPLICATE</v>
      </c>
    </row>
    <row r="900" spans="1:14" s="232" customFormat="1" ht="26.4" hidden="1" outlineLevel="2">
      <c r="A900" s="285"/>
      <c r="B900" s="332">
        <f t="shared" si="29"/>
        <v>56</v>
      </c>
      <c r="C900" s="19" t="s">
        <v>3111</v>
      </c>
      <c r="D900" s="39" t="s">
        <v>3110</v>
      </c>
      <c r="E900" s="39" t="s">
        <v>2798</v>
      </c>
      <c r="F900" s="246" t="s">
        <v>4676</v>
      </c>
      <c r="G900" s="246" t="s">
        <v>5360</v>
      </c>
      <c r="H900" s="83">
        <v>42145</v>
      </c>
      <c r="I900" s="83" t="s">
        <v>5286</v>
      </c>
      <c r="J900" s="48"/>
      <c r="K900" s="210"/>
      <c r="L900" s="98">
        <v>38362</v>
      </c>
      <c r="M900" s="98"/>
      <c r="N900" t="str">
        <f t="shared" si="30"/>
        <v>DUPLICATE</v>
      </c>
    </row>
    <row r="901" spans="1:14" hidden="1" outlineLevel="2">
      <c r="A901" s="285"/>
      <c r="B901" s="332">
        <f t="shared" si="29"/>
        <v>56</v>
      </c>
      <c r="C901" s="26" t="s">
        <v>3911</v>
      </c>
      <c r="D901" s="137" t="s">
        <v>3910</v>
      </c>
      <c r="E901" s="39" t="s">
        <v>2798</v>
      </c>
      <c r="F901" s="246" t="s">
        <v>4676</v>
      </c>
      <c r="G901" s="359"/>
      <c r="H901" s="83"/>
      <c r="I901" s="83"/>
      <c r="J901" s="48"/>
      <c r="K901" s="36"/>
      <c r="L901" s="98">
        <v>38362</v>
      </c>
      <c r="M901" s="98"/>
      <c r="N901" t="str">
        <f t="shared" si="30"/>
        <v>DUPLICATE</v>
      </c>
    </row>
    <row r="902" spans="1:14" ht="26.4" hidden="1" outlineLevel="2">
      <c r="A902" s="285"/>
      <c r="B902" s="332">
        <f t="shared" si="29"/>
        <v>56</v>
      </c>
      <c r="C902" s="26" t="s">
        <v>3880</v>
      </c>
      <c r="D902" s="137" t="s">
        <v>3879</v>
      </c>
      <c r="E902" s="39" t="s">
        <v>2798</v>
      </c>
      <c r="F902" s="246" t="s">
        <v>4676</v>
      </c>
      <c r="G902" s="359"/>
      <c r="H902" s="83"/>
      <c r="I902" s="83"/>
      <c r="J902" s="48"/>
      <c r="K902" s="36"/>
      <c r="L902" s="98">
        <v>38362</v>
      </c>
      <c r="M902" s="98"/>
      <c r="N902" t="str">
        <f t="shared" si="30"/>
        <v/>
      </c>
    </row>
    <row r="903" spans="1:14" ht="39.6" hidden="1" outlineLevel="2">
      <c r="A903" s="285"/>
      <c r="B903" s="332">
        <f t="shared" si="29"/>
        <v>56</v>
      </c>
      <c r="C903" s="26" t="s">
        <v>3599</v>
      </c>
      <c r="D903" s="137" t="s">
        <v>3598</v>
      </c>
      <c r="E903" s="39" t="s">
        <v>2798</v>
      </c>
      <c r="F903" s="246" t="s">
        <v>4676</v>
      </c>
      <c r="G903" s="359"/>
      <c r="H903" s="83"/>
      <c r="I903" s="83"/>
      <c r="J903" s="48"/>
      <c r="K903" s="36"/>
      <c r="L903" s="98">
        <v>38362</v>
      </c>
      <c r="M903" s="98"/>
      <c r="N903" t="str">
        <f t="shared" si="30"/>
        <v/>
      </c>
    </row>
    <row r="904" spans="1:14" s="232" customFormat="1" ht="26.4" hidden="1" outlineLevel="2">
      <c r="A904" s="285"/>
      <c r="B904" s="332">
        <f t="shared" si="29"/>
        <v>56</v>
      </c>
      <c r="C904" s="19" t="s">
        <v>4455</v>
      </c>
      <c r="D904" s="39" t="s">
        <v>4454</v>
      </c>
      <c r="E904" s="39" t="s">
        <v>2798</v>
      </c>
      <c r="F904" s="246" t="s">
        <v>4676</v>
      </c>
      <c r="G904" s="246" t="s">
        <v>5360</v>
      </c>
      <c r="H904" s="83">
        <v>42999</v>
      </c>
      <c r="I904" s="83" t="s">
        <v>5286</v>
      </c>
      <c r="J904" s="48"/>
      <c r="K904" s="210"/>
      <c r="L904" s="98">
        <v>38362</v>
      </c>
      <c r="M904" s="98"/>
      <c r="N904" t="str">
        <f t="shared" si="30"/>
        <v/>
      </c>
    </row>
    <row r="905" spans="1:14" s="232" customFormat="1" ht="26.4" hidden="1" outlineLevel="2">
      <c r="A905" s="285"/>
      <c r="B905" s="332">
        <f t="shared" si="29"/>
        <v>56</v>
      </c>
      <c r="C905" s="19" t="s">
        <v>4271</v>
      </c>
      <c r="D905" s="39" t="s">
        <v>4270</v>
      </c>
      <c r="E905" s="39" t="s">
        <v>2798</v>
      </c>
      <c r="F905" s="246" t="s">
        <v>4676</v>
      </c>
      <c r="G905" s="246" t="s">
        <v>5360</v>
      </c>
      <c r="H905" s="83">
        <v>42999</v>
      </c>
      <c r="I905" s="83" t="s">
        <v>5286</v>
      </c>
      <c r="J905" s="48"/>
      <c r="K905" s="210"/>
      <c r="L905" s="98">
        <v>38362</v>
      </c>
      <c r="M905" s="98"/>
      <c r="N905" t="str">
        <f t="shared" si="30"/>
        <v/>
      </c>
    </row>
    <row r="906" spans="1:14" hidden="1" outlineLevel="2">
      <c r="A906" s="285"/>
      <c r="B906" s="332">
        <f t="shared" si="29"/>
        <v>56</v>
      </c>
      <c r="C906" s="26" t="s">
        <v>3593</v>
      </c>
      <c r="D906" s="137" t="s">
        <v>3592</v>
      </c>
      <c r="E906" s="39" t="s">
        <v>2798</v>
      </c>
      <c r="F906" s="246" t="s">
        <v>4676</v>
      </c>
      <c r="G906" s="359"/>
      <c r="H906" s="83"/>
      <c r="I906" s="83"/>
      <c r="J906" s="48"/>
      <c r="K906" s="36"/>
      <c r="L906" s="98">
        <v>38362</v>
      </c>
      <c r="M906" s="98"/>
      <c r="N906" t="str">
        <f t="shared" si="30"/>
        <v/>
      </c>
    </row>
    <row r="907" spans="1:14" s="232" customFormat="1" ht="26.4" hidden="1" outlineLevel="2">
      <c r="A907" s="285"/>
      <c r="B907" s="332">
        <f t="shared" si="29"/>
        <v>56</v>
      </c>
      <c r="C907" s="19" t="s">
        <v>3558</v>
      </c>
      <c r="D907" s="39" t="s">
        <v>3559</v>
      </c>
      <c r="E907" s="39" t="s">
        <v>2798</v>
      </c>
      <c r="F907" s="246" t="s">
        <v>4676</v>
      </c>
      <c r="G907" s="246" t="s">
        <v>5360</v>
      </c>
      <c r="H907" s="83">
        <v>42999</v>
      </c>
      <c r="I907" s="83" t="s">
        <v>5286</v>
      </c>
      <c r="J907" s="48"/>
      <c r="K907" s="210"/>
      <c r="L907" s="98">
        <v>38749</v>
      </c>
      <c r="M907" s="98"/>
      <c r="N907" t="str">
        <f t="shared" si="30"/>
        <v>DUPLICATE</v>
      </c>
    </row>
    <row r="908" spans="1:14" s="232" customFormat="1" hidden="1" outlineLevel="2">
      <c r="A908" s="285"/>
      <c r="B908" s="332">
        <f t="shared" si="29"/>
        <v>56</v>
      </c>
      <c r="C908" s="19" t="s">
        <v>3560</v>
      </c>
      <c r="D908" s="39" t="s">
        <v>3561</v>
      </c>
      <c r="E908" s="39" t="s">
        <v>2798</v>
      </c>
      <c r="F908" s="246" t="s">
        <v>4676</v>
      </c>
      <c r="G908" s="246" t="s">
        <v>5357</v>
      </c>
      <c r="H908" s="83"/>
      <c r="I908" s="83"/>
      <c r="J908" s="48"/>
      <c r="K908" s="210"/>
      <c r="L908" s="98">
        <v>38749</v>
      </c>
      <c r="M908" s="98"/>
      <c r="N908" t="str">
        <f t="shared" si="30"/>
        <v/>
      </c>
    </row>
    <row r="909" spans="1:14" s="232" customFormat="1" ht="26.4" hidden="1" outlineLevel="2">
      <c r="A909" s="285"/>
      <c r="B909" s="332">
        <f t="shared" si="29"/>
        <v>56</v>
      </c>
      <c r="C909" s="168" t="s">
        <v>3591</v>
      </c>
      <c r="D909" s="246" t="s">
        <v>3590</v>
      </c>
      <c r="E909" s="39" t="s">
        <v>2798</v>
      </c>
      <c r="F909" s="246" t="s">
        <v>4676</v>
      </c>
      <c r="G909" s="246" t="s">
        <v>5360</v>
      </c>
      <c r="H909" s="83">
        <v>42999</v>
      </c>
      <c r="I909" s="83" t="s">
        <v>5286</v>
      </c>
      <c r="J909" s="48"/>
      <c r="K909" s="210"/>
      <c r="L909" s="98">
        <v>38362</v>
      </c>
      <c r="M909" s="98"/>
      <c r="N909" t="str">
        <f t="shared" si="30"/>
        <v/>
      </c>
    </row>
    <row r="910" spans="1:14" s="232" customFormat="1" ht="26.4" hidden="1" outlineLevel="2">
      <c r="A910" s="285"/>
      <c r="B910" s="332">
        <f t="shared" si="29"/>
        <v>56</v>
      </c>
      <c r="C910" s="168" t="s">
        <v>4114</v>
      </c>
      <c r="D910" s="246" t="s">
        <v>4113</v>
      </c>
      <c r="E910" s="39" t="s">
        <v>2798</v>
      </c>
      <c r="F910" s="246" t="s">
        <v>4676</v>
      </c>
      <c r="G910" s="246" t="s">
        <v>5360</v>
      </c>
      <c r="H910" s="83">
        <v>42999</v>
      </c>
      <c r="I910" s="83" t="s">
        <v>5286</v>
      </c>
      <c r="J910" s="48"/>
      <c r="K910" s="210"/>
      <c r="L910" s="98">
        <v>38362</v>
      </c>
      <c r="M910" s="98"/>
      <c r="N910" t="str">
        <f t="shared" si="30"/>
        <v>DUPLICATE</v>
      </c>
    </row>
    <row r="911" spans="1:14" hidden="1" outlineLevel="2">
      <c r="A911" s="285"/>
      <c r="B911" s="332">
        <f t="shared" si="29"/>
        <v>56</v>
      </c>
      <c r="C911" s="58" t="s">
        <v>3595</v>
      </c>
      <c r="D911" s="139" t="s">
        <v>3594</v>
      </c>
      <c r="E911" s="39" t="s">
        <v>2798</v>
      </c>
      <c r="F911" s="246" t="s">
        <v>4676</v>
      </c>
      <c r="G911" s="359" t="s">
        <v>5357</v>
      </c>
      <c r="H911" s="83"/>
      <c r="I911" s="83"/>
      <c r="J911" s="48"/>
      <c r="K911" s="36"/>
      <c r="L911" s="98">
        <v>38362</v>
      </c>
      <c r="M911" s="98"/>
      <c r="N911" t="str">
        <f t="shared" si="30"/>
        <v/>
      </c>
    </row>
    <row r="912" spans="1:14" hidden="1" outlineLevel="2">
      <c r="A912" s="285"/>
      <c r="B912" s="332">
        <f t="shared" si="29"/>
        <v>56</v>
      </c>
      <c r="C912" s="26" t="s">
        <v>4776</v>
      </c>
      <c r="D912" s="137" t="s">
        <v>4775</v>
      </c>
      <c r="E912" s="39" t="s">
        <v>2798</v>
      </c>
      <c r="F912" s="246" t="s">
        <v>4676</v>
      </c>
      <c r="G912" s="246"/>
      <c r="H912" s="83"/>
      <c r="I912" s="83"/>
      <c r="J912" s="42"/>
      <c r="K912" s="246"/>
      <c r="L912" s="82">
        <v>38362</v>
      </c>
      <c r="M912" s="82"/>
      <c r="N912" t="str">
        <f t="shared" si="30"/>
        <v/>
      </c>
    </row>
    <row r="913" spans="1:14" hidden="1" outlineLevel="2">
      <c r="A913" s="285"/>
      <c r="B913" s="332">
        <f t="shared" si="29"/>
        <v>56</v>
      </c>
      <c r="C913" s="58" t="s">
        <v>3637</v>
      </c>
      <c r="D913" s="139" t="s">
        <v>3112</v>
      </c>
      <c r="E913" s="39" t="s">
        <v>2798</v>
      </c>
      <c r="F913" s="246" t="s">
        <v>4676</v>
      </c>
      <c r="G913" s="359"/>
      <c r="H913" s="83"/>
      <c r="I913" s="83"/>
      <c r="J913" s="48"/>
      <c r="K913" s="36"/>
      <c r="L913" s="98">
        <v>38362</v>
      </c>
      <c r="M913" s="98"/>
      <c r="N913" t="str">
        <f t="shared" si="30"/>
        <v/>
      </c>
    </row>
    <row r="914" spans="1:14" hidden="1" outlineLevel="2">
      <c r="A914" s="285"/>
      <c r="B914" s="332">
        <f t="shared" si="29"/>
        <v>56</v>
      </c>
      <c r="C914" s="58" t="s">
        <v>3637</v>
      </c>
      <c r="D914" s="139" t="s">
        <v>2383</v>
      </c>
      <c r="E914" s="39" t="s">
        <v>2798</v>
      </c>
      <c r="F914" s="246" t="s">
        <v>4676</v>
      </c>
      <c r="G914" s="359"/>
      <c r="H914" s="83"/>
      <c r="I914" s="83"/>
      <c r="J914" s="48"/>
      <c r="K914" s="36"/>
      <c r="L914" s="98">
        <v>38362</v>
      </c>
      <c r="M914" s="98"/>
      <c r="N914" t="str">
        <f t="shared" si="30"/>
        <v/>
      </c>
    </row>
    <row r="915" spans="1:14" hidden="1" outlineLevel="2">
      <c r="A915" s="285"/>
      <c r="B915" s="332">
        <f t="shared" si="29"/>
        <v>56</v>
      </c>
      <c r="C915" s="26" t="s">
        <v>3029</v>
      </c>
      <c r="D915" s="137" t="s">
        <v>3028</v>
      </c>
      <c r="E915" s="39" t="s">
        <v>2798</v>
      </c>
      <c r="F915" s="246" t="s">
        <v>4676</v>
      </c>
      <c r="G915" s="359"/>
      <c r="H915" s="83"/>
      <c r="I915" s="83"/>
      <c r="J915" s="48"/>
      <c r="K915" s="36"/>
      <c r="L915" s="98">
        <v>38362</v>
      </c>
      <c r="M915" s="98"/>
      <c r="N915" t="str">
        <f t="shared" si="30"/>
        <v/>
      </c>
    </row>
    <row r="916" spans="1:14" hidden="1" outlineLevel="2">
      <c r="A916" s="285"/>
      <c r="B916" s="332">
        <f t="shared" si="29"/>
        <v>56</v>
      </c>
      <c r="C916" s="58" t="s">
        <v>3638</v>
      </c>
      <c r="D916" s="139" t="s">
        <v>2392</v>
      </c>
      <c r="E916" s="39" t="s">
        <v>2798</v>
      </c>
      <c r="F916" s="246" t="s">
        <v>4676</v>
      </c>
      <c r="G916" s="359"/>
      <c r="H916" s="83"/>
      <c r="I916" s="83"/>
      <c r="J916" s="48"/>
      <c r="K916" s="36"/>
      <c r="L916" s="98">
        <v>38362</v>
      </c>
      <c r="M916" s="98"/>
      <c r="N916" t="str">
        <f t="shared" si="30"/>
        <v/>
      </c>
    </row>
    <row r="917" spans="1:14" hidden="1" outlineLevel="2">
      <c r="A917" s="285"/>
      <c r="B917" s="332">
        <f t="shared" si="29"/>
        <v>56</v>
      </c>
      <c r="C917" s="26" t="s">
        <v>4116</v>
      </c>
      <c r="D917" s="137" t="s">
        <v>4115</v>
      </c>
      <c r="E917" s="39" t="s">
        <v>2798</v>
      </c>
      <c r="F917" s="246" t="s">
        <v>4676</v>
      </c>
      <c r="G917" s="359" t="s">
        <v>5357</v>
      </c>
      <c r="H917" s="83"/>
      <c r="I917" s="83"/>
      <c r="J917" s="48"/>
      <c r="K917" s="36"/>
      <c r="L917" s="98">
        <v>38362</v>
      </c>
      <c r="M917" s="98"/>
      <c r="N917" t="str">
        <f t="shared" si="30"/>
        <v/>
      </c>
    </row>
    <row r="918" spans="1:14" hidden="1" outlineLevel="2">
      <c r="A918" s="285"/>
      <c r="B918" s="332">
        <f t="shared" si="29"/>
        <v>56</v>
      </c>
      <c r="C918" s="58" t="s">
        <v>3629</v>
      </c>
      <c r="D918" s="139" t="s">
        <v>3628</v>
      </c>
      <c r="E918" s="39" t="s">
        <v>2798</v>
      </c>
      <c r="F918" s="246" t="s">
        <v>4676</v>
      </c>
      <c r="G918" s="359"/>
      <c r="H918" s="83"/>
      <c r="I918" s="83"/>
      <c r="J918" s="48"/>
      <c r="K918" s="36"/>
      <c r="L918" s="98">
        <v>38362</v>
      </c>
      <c r="M918" s="98"/>
      <c r="N918" t="str">
        <f t="shared" si="30"/>
        <v/>
      </c>
    </row>
    <row r="919" spans="1:14" hidden="1" outlineLevel="2">
      <c r="A919" s="285"/>
      <c r="B919" s="332">
        <f t="shared" si="29"/>
        <v>56</v>
      </c>
      <c r="C919" s="58" t="s">
        <v>1619</v>
      </c>
      <c r="D919" s="139" t="s">
        <v>2476</v>
      </c>
      <c r="E919" s="39" t="s">
        <v>2798</v>
      </c>
      <c r="F919" s="246" t="s">
        <v>4676</v>
      </c>
      <c r="G919" s="359"/>
      <c r="H919" s="83"/>
      <c r="I919" s="83"/>
      <c r="J919" s="48"/>
      <c r="K919" s="36"/>
      <c r="L919" s="98">
        <v>39845</v>
      </c>
      <c r="M919" s="98"/>
      <c r="N919" t="str">
        <f t="shared" si="30"/>
        <v/>
      </c>
    </row>
    <row r="920" spans="1:14" hidden="1" outlineLevel="2">
      <c r="A920" s="285"/>
      <c r="B920" s="332">
        <f t="shared" si="29"/>
        <v>56</v>
      </c>
      <c r="C920" s="58" t="s">
        <v>1620</v>
      </c>
      <c r="D920" s="139" t="s">
        <v>1581</v>
      </c>
      <c r="E920" s="39" t="s">
        <v>2798</v>
      </c>
      <c r="F920" s="246" t="s">
        <v>4676</v>
      </c>
      <c r="G920" s="359"/>
      <c r="H920" s="83"/>
      <c r="I920" s="83"/>
      <c r="J920" s="48"/>
      <c r="K920" s="36"/>
      <c r="L920" s="98">
        <v>39845</v>
      </c>
      <c r="M920" s="98"/>
      <c r="N920" t="str">
        <f t="shared" si="30"/>
        <v/>
      </c>
    </row>
    <row r="921" spans="1:14" hidden="1" outlineLevel="2">
      <c r="A921" s="18"/>
      <c r="B921" s="332">
        <f t="shared" si="29"/>
        <v>56</v>
      </c>
      <c r="C921" s="58" t="s">
        <v>1621</v>
      </c>
      <c r="D921" s="139" t="s">
        <v>1593</v>
      </c>
      <c r="E921" s="39" t="s">
        <v>2798</v>
      </c>
      <c r="F921" s="246" t="s">
        <v>4676</v>
      </c>
      <c r="G921" s="359" t="s">
        <v>5357</v>
      </c>
      <c r="H921" s="83"/>
      <c r="I921" s="83"/>
      <c r="J921" s="48"/>
      <c r="K921" s="36"/>
      <c r="L921" s="98">
        <v>39845</v>
      </c>
      <c r="M921" s="98"/>
      <c r="N921" t="str">
        <f t="shared" si="30"/>
        <v/>
      </c>
    </row>
    <row r="922" spans="1:14" ht="26.4" hidden="1" outlineLevel="1">
      <c r="A922" s="307">
        <v>57</v>
      </c>
      <c r="B922" s="332">
        <f t="shared" si="29"/>
        <v>57</v>
      </c>
      <c r="C922" s="469" t="s">
        <v>6999</v>
      </c>
      <c r="D922" s="63" t="s">
        <v>7000</v>
      </c>
      <c r="E922" s="40" t="s">
        <v>1938</v>
      </c>
      <c r="F922" s="40" t="s">
        <v>1939</v>
      </c>
      <c r="G922" s="40" t="s">
        <v>6992</v>
      </c>
      <c r="H922" s="44"/>
      <c r="I922" s="44"/>
      <c r="J922" s="40" t="s">
        <v>7001</v>
      </c>
      <c r="K922" s="104"/>
      <c r="L922" s="152">
        <v>43497</v>
      </c>
      <c r="M922" s="152"/>
      <c r="N922" t="str">
        <f t="shared" si="30"/>
        <v/>
      </c>
    </row>
    <row r="923" spans="1:14" ht="26.4" hidden="1" outlineLevel="1" collapsed="1">
      <c r="A923" s="307">
        <v>58</v>
      </c>
      <c r="B923" s="332">
        <f t="shared" si="29"/>
        <v>58</v>
      </c>
      <c r="C923" s="38" t="s">
        <v>5027</v>
      </c>
      <c r="D923" s="144"/>
      <c r="E923" s="40" t="s">
        <v>2798</v>
      </c>
      <c r="F923" s="40" t="s">
        <v>5355</v>
      </c>
      <c r="G923" s="40" t="s">
        <v>6503</v>
      </c>
      <c r="H923" s="44"/>
      <c r="I923" s="44"/>
      <c r="J923" s="51" t="s">
        <v>4567</v>
      </c>
      <c r="K923" s="40" t="s">
        <v>7140</v>
      </c>
      <c r="L923" s="80">
        <v>38362</v>
      </c>
      <c r="M923" s="80">
        <v>42401</v>
      </c>
      <c r="N923" t="str">
        <f t="shared" si="30"/>
        <v/>
      </c>
    </row>
    <row r="924" spans="1:14" hidden="1" outlineLevel="2">
      <c r="A924" s="285"/>
      <c r="B924" s="332">
        <f t="shared" si="29"/>
        <v>58</v>
      </c>
      <c r="C924" s="57" t="s">
        <v>4045</v>
      </c>
      <c r="D924" s="245" t="s">
        <v>4046</v>
      </c>
      <c r="E924" s="247" t="s">
        <v>1938</v>
      </c>
      <c r="F924" s="245" t="s">
        <v>1939</v>
      </c>
      <c r="G924" s="335"/>
      <c r="H924" s="243"/>
      <c r="I924" s="243"/>
      <c r="J924" s="114"/>
      <c r="K924" s="336"/>
      <c r="L924" s="140">
        <v>39673</v>
      </c>
      <c r="M924" s="140">
        <v>43132</v>
      </c>
      <c r="N924" t="str">
        <f t="shared" si="30"/>
        <v/>
      </c>
    </row>
    <row r="925" spans="1:14" ht="39.6" hidden="1" outlineLevel="2">
      <c r="A925" s="285"/>
      <c r="B925" s="332">
        <f t="shared" si="29"/>
        <v>58</v>
      </c>
      <c r="C925" s="58" t="s">
        <v>2736</v>
      </c>
      <c r="D925" s="246" t="s">
        <v>4460</v>
      </c>
      <c r="E925" s="39" t="s">
        <v>2791</v>
      </c>
      <c r="F925" s="246" t="s">
        <v>4619</v>
      </c>
      <c r="G925" s="359"/>
      <c r="H925" s="83"/>
      <c r="I925" s="83"/>
      <c r="J925" s="48"/>
      <c r="K925" s="36"/>
      <c r="L925" s="98">
        <v>38362</v>
      </c>
      <c r="M925" s="98"/>
      <c r="N925" t="str">
        <f t="shared" si="30"/>
        <v/>
      </c>
    </row>
    <row r="926" spans="1:14" ht="26.4" hidden="1" outlineLevel="2">
      <c r="A926" s="285"/>
      <c r="B926" s="332">
        <f t="shared" si="29"/>
        <v>58</v>
      </c>
      <c r="C926" s="58" t="s">
        <v>4568</v>
      </c>
      <c r="D926" s="246" t="s">
        <v>3172</v>
      </c>
      <c r="E926" s="39" t="s">
        <v>2791</v>
      </c>
      <c r="F926" s="246" t="s">
        <v>4619</v>
      </c>
      <c r="G926" s="359"/>
      <c r="H926" s="83"/>
      <c r="I926" s="83"/>
      <c r="J926" s="48"/>
      <c r="K926" s="36"/>
      <c r="L926" s="98">
        <v>38362</v>
      </c>
      <c r="M926" s="98"/>
      <c r="N926" t="str">
        <f t="shared" si="30"/>
        <v/>
      </c>
    </row>
    <row r="927" spans="1:14" hidden="1" outlineLevel="2">
      <c r="A927" s="285"/>
      <c r="B927" s="332">
        <f t="shared" si="29"/>
        <v>58</v>
      </c>
      <c r="C927" s="58" t="s">
        <v>4849</v>
      </c>
      <c r="D927" s="246" t="s">
        <v>903</v>
      </c>
      <c r="E927" s="47" t="s">
        <v>2791</v>
      </c>
      <c r="F927" s="210" t="s">
        <v>4619</v>
      </c>
      <c r="G927" s="359"/>
      <c r="H927" s="83"/>
      <c r="I927" s="83"/>
      <c r="J927" s="48"/>
      <c r="K927" s="36"/>
      <c r="L927" s="98">
        <v>38362</v>
      </c>
      <c r="M927" s="98"/>
      <c r="N927" t="str">
        <f t="shared" si="30"/>
        <v/>
      </c>
    </row>
    <row r="928" spans="1:14" ht="26.4" hidden="1" outlineLevel="2">
      <c r="A928" s="285"/>
      <c r="B928" s="332">
        <f t="shared" si="29"/>
        <v>58</v>
      </c>
      <c r="C928" s="58" t="s">
        <v>5162</v>
      </c>
      <c r="D928" s="246" t="s">
        <v>5161</v>
      </c>
      <c r="E928" s="39" t="s">
        <v>2791</v>
      </c>
      <c r="F928" s="246" t="s">
        <v>4619</v>
      </c>
      <c r="G928" s="359"/>
      <c r="H928" s="83"/>
      <c r="I928" s="83"/>
      <c r="J928" s="48"/>
      <c r="K928" s="36"/>
      <c r="L928" s="98">
        <v>38362</v>
      </c>
      <c r="M928" s="98"/>
      <c r="N928" t="str">
        <f t="shared" si="30"/>
        <v/>
      </c>
    </row>
    <row r="929" spans="1:14" hidden="1" outlineLevel="2">
      <c r="A929" s="285"/>
      <c r="B929" s="332">
        <f t="shared" si="29"/>
        <v>58</v>
      </c>
      <c r="C929" s="58" t="s">
        <v>3755</v>
      </c>
      <c r="D929" s="246" t="s">
        <v>3754</v>
      </c>
      <c r="E929" s="47" t="s">
        <v>2791</v>
      </c>
      <c r="F929" s="210" t="s">
        <v>4619</v>
      </c>
      <c r="G929" s="359"/>
      <c r="H929" s="83"/>
      <c r="I929" s="83"/>
      <c r="J929" s="48"/>
      <c r="K929" s="36"/>
      <c r="L929" s="98">
        <v>38362</v>
      </c>
      <c r="M929" s="98"/>
      <c r="N929" t="str">
        <f t="shared" si="30"/>
        <v/>
      </c>
    </row>
    <row r="930" spans="1:14" hidden="1" outlineLevel="2">
      <c r="A930" s="285"/>
      <c r="B930" s="332">
        <f t="shared" si="29"/>
        <v>58</v>
      </c>
      <c r="C930" s="58" t="s">
        <v>908</v>
      </c>
      <c r="D930" s="246" t="s">
        <v>907</v>
      </c>
      <c r="E930" s="47" t="s">
        <v>2791</v>
      </c>
      <c r="F930" s="210" t="s">
        <v>4619</v>
      </c>
      <c r="G930" s="359"/>
      <c r="H930" s="83"/>
      <c r="I930" s="83"/>
      <c r="J930" s="48"/>
      <c r="K930" s="36"/>
      <c r="L930" s="98">
        <v>38362</v>
      </c>
      <c r="M930" s="98"/>
      <c r="N930" t="str">
        <f t="shared" si="30"/>
        <v/>
      </c>
    </row>
    <row r="931" spans="1:14" hidden="1" outlineLevel="2">
      <c r="A931" s="285"/>
      <c r="B931" s="332">
        <f t="shared" si="29"/>
        <v>58</v>
      </c>
      <c r="C931" s="58" t="s">
        <v>4123</v>
      </c>
      <c r="D931" s="246" t="s">
        <v>4122</v>
      </c>
      <c r="E931" s="47" t="s">
        <v>2791</v>
      </c>
      <c r="F931" s="210" t="s">
        <v>4619</v>
      </c>
      <c r="G931" s="359"/>
      <c r="H931" s="83"/>
      <c r="I931" s="83"/>
      <c r="J931" s="48"/>
      <c r="K931" s="36"/>
      <c r="L931" s="98">
        <v>38362</v>
      </c>
      <c r="M931" s="98"/>
      <c r="N931" t="str">
        <f t="shared" si="30"/>
        <v/>
      </c>
    </row>
    <row r="932" spans="1:14" hidden="1" outlineLevel="2">
      <c r="A932" s="285"/>
      <c r="B932" s="332">
        <f t="shared" si="29"/>
        <v>58</v>
      </c>
      <c r="C932" s="58" t="s">
        <v>1515</v>
      </c>
      <c r="D932" s="246" t="s">
        <v>1514</v>
      </c>
      <c r="E932" s="47" t="s">
        <v>2791</v>
      </c>
      <c r="F932" s="210" t="s">
        <v>4619</v>
      </c>
      <c r="G932" s="359"/>
      <c r="H932" s="83"/>
      <c r="I932" s="83"/>
      <c r="J932" s="48"/>
      <c r="K932" s="36"/>
      <c r="L932" s="98">
        <v>38362</v>
      </c>
      <c r="M932" s="98"/>
      <c r="N932" t="str">
        <f t="shared" si="30"/>
        <v/>
      </c>
    </row>
    <row r="933" spans="1:14" hidden="1" outlineLevel="2">
      <c r="A933" s="285"/>
      <c r="B933" s="332">
        <f t="shared" si="29"/>
        <v>58</v>
      </c>
      <c r="C933" s="58" t="s">
        <v>1682</v>
      </c>
      <c r="D933" s="246" t="s">
        <v>1681</v>
      </c>
      <c r="E933" s="47" t="s">
        <v>2791</v>
      </c>
      <c r="F933" s="210" t="s">
        <v>4619</v>
      </c>
      <c r="G933" s="359"/>
      <c r="H933" s="83"/>
      <c r="I933" s="83"/>
      <c r="J933" s="48"/>
      <c r="K933" s="36"/>
      <c r="L933" s="98">
        <v>38362</v>
      </c>
      <c r="M933" s="98"/>
      <c r="N933" t="str">
        <f t="shared" si="30"/>
        <v/>
      </c>
    </row>
    <row r="934" spans="1:14" hidden="1" outlineLevel="2">
      <c r="A934" s="285"/>
      <c r="B934" s="332">
        <f t="shared" si="29"/>
        <v>58</v>
      </c>
      <c r="C934" s="58" t="s">
        <v>2404</v>
      </c>
      <c r="D934" s="246" t="s">
        <v>2403</v>
      </c>
      <c r="E934" s="47" t="s">
        <v>2791</v>
      </c>
      <c r="F934" s="210" t="s">
        <v>4619</v>
      </c>
      <c r="G934" s="359"/>
      <c r="H934" s="83"/>
      <c r="I934" s="83"/>
      <c r="J934" s="48"/>
      <c r="K934" s="36"/>
      <c r="L934" s="98">
        <v>38362</v>
      </c>
      <c r="M934" s="98"/>
      <c r="N934" t="str">
        <f t="shared" si="30"/>
        <v/>
      </c>
    </row>
    <row r="935" spans="1:14" hidden="1" outlineLevel="2">
      <c r="A935" s="285"/>
      <c r="B935" s="332">
        <f t="shared" si="29"/>
        <v>58</v>
      </c>
      <c r="C935" s="58" t="s">
        <v>928</v>
      </c>
      <c r="D935" s="246" t="s">
        <v>3232</v>
      </c>
      <c r="E935" s="47" t="s">
        <v>2791</v>
      </c>
      <c r="F935" s="210" t="s">
        <v>4619</v>
      </c>
      <c r="G935" s="359"/>
      <c r="H935" s="83"/>
      <c r="I935" s="83"/>
      <c r="J935" s="48"/>
      <c r="K935" s="36"/>
      <c r="L935" s="98">
        <v>38362</v>
      </c>
      <c r="M935" s="98"/>
      <c r="N935" t="str">
        <f t="shared" si="30"/>
        <v/>
      </c>
    </row>
    <row r="936" spans="1:14" hidden="1" outlineLevel="2">
      <c r="A936" s="285"/>
      <c r="B936" s="332">
        <f t="shared" si="29"/>
        <v>58</v>
      </c>
      <c r="C936" s="58" t="s">
        <v>2006</v>
      </c>
      <c r="D936" s="246" t="s">
        <v>2005</v>
      </c>
      <c r="E936" s="47" t="s">
        <v>2791</v>
      </c>
      <c r="F936" s="210" t="s">
        <v>4619</v>
      </c>
      <c r="G936" s="359"/>
      <c r="H936" s="83"/>
      <c r="I936" s="83"/>
      <c r="J936" s="48"/>
      <c r="K936" s="36"/>
      <c r="L936" s="98">
        <v>38362</v>
      </c>
      <c r="M936" s="98"/>
      <c r="N936" t="str">
        <f t="shared" si="30"/>
        <v/>
      </c>
    </row>
    <row r="937" spans="1:14" hidden="1" outlineLevel="2">
      <c r="A937" s="285"/>
      <c r="B937" s="332">
        <f t="shared" si="29"/>
        <v>58</v>
      </c>
      <c r="C937" s="58" t="s">
        <v>4000</v>
      </c>
      <c r="D937" s="246" t="s">
        <v>3999</v>
      </c>
      <c r="E937" s="47" t="s">
        <v>2791</v>
      </c>
      <c r="F937" s="210" t="s">
        <v>4619</v>
      </c>
      <c r="G937" s="359"/>
      <c r="H937" s="83"/>
      <c r="I937" s="83"/>
      <c r="J937" s="48"/>
      <c r="K937" s="36"/>
      <c r="L937" s="98">
        <v>38362</v>
      </c>
      <c r="M937" s="98"/>
      <c r="N937" t="str">
        <f t="shared" si="30"/>
        <v/>
      </c>
    </row>
    <row r="938" spans="1:14" hidden="1" outlineLevel="2">
      <c r="A938" s="285"/>
      <c r="B938" s="332">
        <f t="shared" si="29"/>
        <v>58</v>
      </c>
      <c r="C938" s="58" t="s">
        <v>91</v>
      </c>
      <c r="D938" s="246" t="s">
        <v>90</v>
      </c>
      <c r="E938" s="47" t="s">
        <v>2791</v>
      </c>
      <c r="F938" s="210" t="s">
        <v>4619</v>
      </c>
      <c r="G938" s="359"/>
      <c r="H938" s="83"/>
      <c r="I938" s="83"/>
      <c r="J938" s="48"/>
      <c r="K938" s="36"/>
      <c r="L938" s="98">
        <v>38362</v>
      </c>
      <c r="M938" s="98"/>
      <c r="N938" t="str">
        <f t="shared" si="30"/>
        <v/>
      </c>
    </row>
    <row r="939" spans="1:14" hidden="1" outlineLevel="2">
      <c r="A939" s="285"/>
      <c r="B939" s="332">
        <f t="shared" si="29"/>
        <v>58</v>
      </c>
      <c r="C939" s="58" t="s">
        <v>136</v>
      </c>
      <c r="D939" s="246" t="s">
        <v>924</v>
      </c>
      <c r="E939" s="47" t="s">
        <v>2791</v>
      </c>
      <c r="F939" s="210" t="s">
        <v>4619</v>
      </c>
      <c r="G939" s="359"/>
      <c r="H939" s="83"/>
      <c r="I939" s="83"/>
      <c r="J939" s="48"/>
      <c r="K939" s="36"/>
      <c r="L939" s="98">
        <v>38362</v>
      </c>
      <c r="M939" s="98"/>
      <c r="N939" t="str">
        <f t="shared" si="30"/>
        <v/>
      </c>
    </row>
    <row r="940" spans="1:14" hidden="1" outlineLevel="2">
      <c r="A940" s="285"/>
      <c r="B940" s="332">
        <f t="shared" si="29"/>
        <v>58</v>
      </c>
      <c r="C940" s="58" t="s">
        <v>3998</v>
      </c>
      <c r="D940" s="246" t="s">
        <v>3997</v>
      </c>
      <c r="E940" s="47" t="s">
        <v>2791</v>
      </c>
      <c r="F940" s="210" t="s">
        <v>4619</v>
      </c>
      <c r="G940" s="359"/>
      <c r="H940" s="83"/>
      <c r="I940" s="83"/>
      <c r="J940" s="48"/>
      <c r="K940" s="36"/>
      <c r="L940" s="98">
        <v>38362</v>
      </c>
      <c r="M940" s="98"/>
      <c r="N940" t="str">
        <f t="shared" si="30"/>
        <v/>
      </c>
    </row>
    <row r="941" spans="1:14" hidden="1" outlineLevel="2">
      <c r="A941" s="285"/>
      <c r="B941" s="332">
        <f t="shared" si="29"/>
        <v>58</v>
      </c>
      <c r="C941" s="58" t="s">
        <v>556</v>
      </c>
      <c r="D941" s="246" t="s">
        <v>557</v>
      </c>
      <c r="E941" s="47" t="s">
        <v>2791</v>
      </c>
      <c r="F941" s="210" t="s">
        <v>4619</v>
      </c>
      <c r="G941" s="359"/>
      <c r="H941" s="83"/>
      <c r="I941" s="83"/>
      <c r="J941" s="48"/>
      <c r="K941" s="36"/>
      <c r="L941" s="98">
        <v>40940</v>
      </c>
      <c r="M941" s="98"/>
      <c r="N941" t="str">
        <f t="shared" si="30"/>
        <v>DUPLICATE</v>
      </c>
    </row>
    <row r="942" spans="1:14" hidden="1" outlineLevel="2">
      <c r="A942" s="285"/>
      <c r="B942" s="332">
        <f t="shared" si="29"/>
        <v>58</v>
      </c>
      <c r="C942" s="58" t="s">
        <v>554</v>
      </c>
      <c r="D942" s="246" t="s">
        <v>555</v>
      </c>
      <c r="E942" s="47" t="s">
        <v>2791</v>
      </c>
      <c r="F942" s="210" t="s">
        <v>4619</v>
      </c>
      <c r="G942" s="359"/>
      <c r="H942" s="83"/>
      <c r="I942" s="83"/>
      <c r="J942" s="48"/>
      <c r="K942" s="36"/>
      <c r="L942" s="98">
        <v>40940</v>
      </c>
      <c r="M942" s="98"/>
      <c r="N942" t="str">
        <f t="shared" si="30"/>
        <v>DUPLICATE</v>
      </c>
    </row>
    <row r="943" spans="1:14" hidden="1" outlineLevel="2">
      <c r="A943" s="285"/>
      <c r="B943" s="332">
        <f t="shared" si="29"/>
        <v>58</v>
      </c>
      <c r="C943" s="58" t="s">
        <v>4757</v>
      </c>
      <c r="D943" s="246" t="s">
        <v>4756</v>
      </c>
      <c r="E943" s="47" t="s">
        <v>2791</v>
      </c>
      <c r="F943" s="210" t="s">
        <v>4619</v>
      </c>
      <c r="G943" s="359"/>
      <c r="H943" s="83"/>
      <c r="I943" s="83"/>
      <c r="J943" s="48"/>
      <c r="K943" s="36"/>
      <c r="L943" s="98">
        <v>38362</v>
      </c>
      <c r="M943" s="98"/>
      <c r="N943" t="str">
        <f t="shared" si="30"/>
        <v/>
      </c>
    </row>
    <row r="944" spans="1:14" hidden="1" outlineLevel="2">
      <c r="A944" s="285"/>
      <c r="B944" s="332">
        <f t="shared" si="29"/>
        <v>58</v>
      </c>
      <c r="C944" s="58" t="s">
        <v>4892</v>
      </c>
      <c r="D944" s="246" t="s">
        <v>4891</v>
      </c>
      <c r="E944" s="47" t="s">
        <v>2791</v>
      </c>
      <c r="F944" s="210" t="s">
        <v>4619</v>
      </c>
      <c r="G944" s="359"/>
      <c r="H944" s="83"/>
      <c r="I944" s="83"/>
      <c r="J944" s="48"/>
      <c r="K944" s="36"/>
      <c r="L944" s="98">
        <v>38362</v>
      </c>
      <c r="M944" s="98"/>
      <c r="N944" t="str">
        <f t="shared" si="30"/>
        <v/>
      </c>
    </row>
    <row r="945" spans="1:14" ht="39.6" hidden="1" outlineLevel="2">
      <c r="A945" s="285"/>
      <c r="B945" s="332">
        <f t="shared" si="29"/>
        <v>58</v>
      </c>
      <c r="C945" s="58" t="s">
        <v>4386</v>
      </c>
      <c r="D945" s="246" t="s">
        <v>4385</v>
      </c>
      <c r="E945" s="122" t="s">
        <v>2791</v>
      </c>
      <c r="F945" s="123" t="s">
        <v>4619</v>
      </c>
      <c r="G945" s="359"/>
      <c r="H945" s="83"/>
      <c r="I945" s="83"/>
      <c r="J945" s="48"/>
      <c r="K945" s="36"/>
      <c r="L945" s="98">
        <v>38362</v>
      </c>
      <c r="M945" s="98"/>
      <c r="N945" t="str">
        <f t="shared" si="30"/>
        <v/>
      </c>
    </row>
    <row r="946" spans="1:14" hidden="1" outlineLevel="2">
      <c r="A946" s="285"/>
      <c r="B946" s="332">
        <f t="shared" si="29"/>
        <v>58</v>
      </c>
      <c r="C946" s="58" t="s">
        <v>3606</v>
      </c>
      <c r="D946" s="246" t="s">
        <v>3605</v>
      </c>
      <c r="E946" s="47" t="s">
        <v>2791</v>
      </c>
      <c r="F946" s="210" t="s">
        <v>4619</v>
      </c>
      <c r="G946" s="359"/>
      <c r="H946" s="83"/>
      <c r="I946" s="83"/>
      <c r="J946" s="48"/>
      <c r="K946" s="36"/>
      <c r="L946" s="98">
        <v>38362</v>
      </c>
      <c r="M946" s="98"/>
      <c r="N946" t="str">
        <f t="shared" si="30"/>
        <v/>
      </c>
    </row>
    <row r="947" spans="1:14" hidden="1" outlineLevel="2">
      <c r="A947" s="285"/>
      <c r="B947" s="332">
        <f t="shared" si="29"/>
        <v>58</v>
      </c>
      <c r="C947" s="58" t="s">
        <v>798</v>
      </c>
      <c r="D947" s="246" t="s">
        <v>797</v>
      </c>
      <c r="E947" s="47" t="s">
        <v>2791</v>
      </c>
      <c r="F947" s="210" t="s">
        <v>4619</v>
      </c>
      <c r="G947" s="359"/>
      <c r="H947" s="83"/>
      <c r="I947" s="83"/>
      <c r="J947" s="48"/>
      <c r="K947" s="36"/>
      <c r="L947" s="98">
        <v>38362</v>
      </c>
      <c r="M947" s="98"/>
      <c r="N947" t="str">
        <f t="shared" si="30"/>
        <v/>
      </c>
    </row>
    <row r="948" spans="1:14" hidden="1" outlineLevel="2">
      <c r="A948" s="285"/>
      <c r="B948" s="332">
        <f t="shared" si="29"/>
        <v>58</v>
      </c>
      <c r="C948" s="58" t="s">
        <v>195</v>
      </c>
      <c r="D948" s="246" t="s">
        <v>194</v>
      </c>
      <c r="E948" s="47" t="s">
        <v>2791</v>
      </c>
      <c r="F948" s="210" t="s">
        <v>4675</v>
      </c>
      <c r="G948" s="359"/>
      <c r="H948" s="83"/>
      <c r="I948" s="83"/>
      <c r="J948" s="48"/>
      <c r="K948" s="36"/>
      <c r="L948" s="98">
        <v>38362</v>
      </c>
      <c r="M948" s="98">
        <v>41306</v>
      </c>
      <c r="N948" t="str">
        <f t="shared" si="30"/>
        <v>DUPLICATE</v>
      </c>
    </row>
    <row r="949" spans="1:14" hidden="1" outlineLevel="2">
      <c r="A949" s="285"/>
      <c r="B949" s="332">
        <f t="shared" si="29"/>
        <v>58</v>
      </c>
      <c r="C949" s="58" t="s">
        <v>1292</v>
      </c>
      <c r="D949" s="246" t="s">
        <v>1291</v>
      </c>
      <c r="E949" s="39" t="s">
        <v>1938</v>
      </c>
      <c r="F949" s="246" t="s">
        <v>4675</v>
      </c>
      <c r="G949" s="359"/>
      <c r="H949" s="83"/>
      <c r="I949" s="92"/>
      <c r="J949" s="48"/>
      <c r="K949" s="36"/>
      <c r="L949" s="103">
        <v>41306</v>
      </c>
      <c r="M949" s="98"/>
      <c r="N949" t="str">
        <f t="shared" si="30"/>
        <v>DUPLICATE</v>
      </c>
    </row>
    <row r="950" spans="1:14" hidden="1" outlineLevel="2">
      <c r="A950" s="285"/>
      <c r="B950" s="332">
        <f t="shared" si="29"/>
        <v>58</v>
      </c>
      <c r="C950" s="58" t="s">
        <v>899</v>
      </c>
      <c r="D950" s="246" t="s">
        <v>898</v>
      </c>
      <c r="E950" s="47" t="s">
        <v>2791</v>
      </c>
      <c r="F950" s="210" t="s">
        <v>4619</v>
      </c>
      <c r="G950" s="359"/>
      <c r="H950" s="83"/>
      <c r="I950" s="83"/>
      <c r="J950" s="48"/>
      <c r="K950" s="36"/>
      <c r="L950" s="98">
        <v>38362</v>
      </c>
      <c r="M950" s="98"/>
      <c r="N950" t="str">
        <f t="shared" si="30"/>
        <v/>
      </c>
    </row>
    <row r="951" spans="1:14" hidden="1" outlineLevel="2">
      <c r="A951" s="285"/>
      <c r="B951" s="332">
        <f t="shared" si="29"/>
        <v>58</v>
      </c>
      <c r="C951" s="58" t="s">
        <v>3616</v>
      </c>
      <c r="D951" s="246" t="s">
        <v>3615</v>
      </c>
      <c r="E951" s="47" t="s">
        <v>2791</v>
      </c>
      <c r="F951" s="210" t="s">
        <v>4619</v>
      </c>
      <c r="G951" s="359"/>
      <c r="H951" s="83"/>
      <c r="I951" s="83"/>
      <c r="J951" s="48"/>
      <c r="K951" s="36"/>
      <c r="L951" s="98">
        <v>38362</v>
      </c>
      <c r="M951" s="98"/>
      <c r="N951" t="str">
        <f t="shared" si="30"/>
        <v/>
      </c>
    </row>
    <row r="952" spans="1:14" hidden="1" outlineLevel="2">
      <c r="A952" s="285"/>
      <c r="B952" s="332">
        <f t="shared" si="29"/>
        <v>58</v>
      </c>
      <c r="C952" s="58" t="s">
        <v>1888</v>
      </c>
      <c r="D952" s="246" t="s">
        <v>1887</v>
      </c>
      <c r="E952" s="47" t="s">
        <v>2791</v>
      </c>
      <c r="F952" s="210" t="s">
        <v>4619</v>
      </c>
      <c r="G952" s="359"/>
      <c r="H952" s="83"/>
      <c r="I952" s="83"/>
      <c r="J952" s="48"/>
      <c r="K952" s="36"/>
      <c r="L952" s="98">
        <v>38362</v>
      </c>
      <c r="M952" s="98"/>
      <c r="N952" t="str">
        <f t="shared" si="30"/>
        <v/>
      </c>
    </row>
    <row r="953" spans="1:14" hidden="1" outlineLevel="2">
      <c r="A953" s="285"/>
      <c r="B953" s="332">
        <f t="shared" si="29"/>
        <v>58</v>
      </c>
      <c r="C953" s="58" t="s">
        <v>5160</v>
      </c>
      <c r="D953" s="246" t="s">
        <v>5159</v>
      </c>
      <c r="E953" s="47" t="s">
        <v>2791</v>
      </c>
      <c r="F953" s="210" t="s">
        <v>4619</v>
      </c>
      <c r="G953" s="359"/>
      <c r="H953" s="83"/>
      <c r="I953" s="83"/>
      <c r="J953" s="48"/>
      <c r="K953" s="36"/>
      <c r="L953" s="98">
        <v>38362</v>
      </c>
      <c r="M953" s="98"/>
      <c r="N953" t="str">
        <f t="shared" si="30"/>
        <v/>
      </c>
    </row>
    <row r="954" spans="1:14" hidden="1" outlineLevel="2">
      <c r="A954" s="285"/>
      <c r="B954" s="332">
        <f t="shared" si="29"/>
        <v>58</v>
      </c>
      <c r="C954" s="58" t="s">
        <v>2554</v>
      </c>
      <c r="D954" s="246" t="s">
        <v>2553</v>
      </c>
      <c r="E954" s="47" t="s">
        <v>2791</v>
      </c>
      <c r="F954" s="210" t="s">
        <v>4619</v>
      </c>
      <c r="G954" s="359"/>
      <c r="H954" s="83"/>
      <c r="I954" s="83"/>
      <c r="J954" s="48"/>
      <c r="K954" s="36"/>
      <c r="L954" s="98">
        <v>38362</v>
      </c>
      <c r="M954" s="98"/>
      <c r="N954" t="str">
        <f t="shared" si="30"/>
        <v/>
      </c>
    </row>
    <row r="955" spans="1:14" hidden="1" outlineLevel="2">
      <c r="A955" s="285"/>
      <c r="B955" s="332">
        <f t="shared" si="29"/>
        <v>58</v>
      </c>
      <c r="C955" s="58" t="s">
        <v>3192</v>
      </c>
      <c r="D955" s="246" t="s">
        <v>3191</v>
      </c>
      <c r="E955" s="47" t="s">
        <v>2791</v>
      </c>
      <c r="F955" s="210" t="s">
        <v>4619</v>
      </c>
      <c r="G955" s="359"/>
      <c r="H955" s="83"/>
      <c r="I955" s="83"/>
      <c r="J955" s="48"/>
      <c r="K955" s="36"/>
      <c r="L955" s="98">
        <v>38362</v>
      </c>
      <c r="M955" s="98"/>
      <c r="N955" t="str">
        <f t="shared" si="30"/>
        <v/>
      </c>
    </row>
    <row r="956" spans="1:14" hidden="1" outlineLevel="2">
      <c r="A956" s="285"/>
      <c r="B956" s="332">
        <f t="shared" si="29"/>
        <v>58</v>
      </c>
      <c r="C956" s="58" t="s">
        <v>2000</v>
      </c>
      <c r="D956" s="246" t="s">
        <v>1901</v>
      </c>
      <c r="E956" s="47" t="s">
        <v>2791</v>
      </c>
      <c r="F956" s="210" t="s">
        <v>4619</v>
      </c>
      <c r="G956" s="359"/>
      <c r="H956" s="83"/>
      <c r="I956" s="83"/>
      <c r="J956" s="48"/>
      <c r="K956" s="36"/>
      <c r="L956" s="98">
        <v>38362</v>
      </c>
      <c r="M956" s="98"/>
      <c r="N956" t="str">
        <f t="shared" si="30"/>
        <v/>
      </c>
    </row>
    <row r="957" spans="1:14" hidden="1" outlineLevel="2">
      <c r="A957" s="285"/>
      <c r="B957" s="332">
        <f t="shared" si="29"/>
        <v>58</v>
      </c>
      <c r="C957" s="58" t="s">
        <v>3060</v>
      </c>
      <c r="D957" s="246" t="s">
        <v>3059</v>
      </c>
      <c r="E957" s="47" t="s">
        <v>2791</v>
      </c>
      <c r="F957" s="210" t="s">
        <v>4619</v>
      </c>
      <c r="G957" s="359"/>
      <c r="H957" s="83"/>
      <c r="I957" s="83"/>
      <c r="J957" s="48"/>
      <c r="K957" s="36"/>
      <c r="L957" s="98">
        <v>38362</v>
      </c>
      <c r="M957" s="98"/>
      <c r="N957" t="str">
        <f t="shared" si="30"/>
        <v/>
      </c>
    </row>
    <row r="958" spans="1:14" ht="39.6" hidden="1" outlineLevel="2">
      <c r="A958" s="285"/>
      <c r="B958" s="332">
        <f t="shared" ref="B958:B1021" si="31">IF(A958&gt;0,A958,B957)</f>
        <v>58</v>
      </c>
      <c r="C958" s="58" t="s">
        <v>4814</v>
      </c>
      <c r="D958" s="246" t="s">
        <v>4391</v>
      </c>
      <c r="E958" s="47" t="s">
        <v>2791</v>
      </c>
      <c r="F958" s="210" t="s">
        <v>4619</v>
      </c>
      <c r="G958" s="359"/>
      <c r="H958" s="83"/>
      <c r="I958" s="83"/>
      <c r="J958" s="48"/>
      <c r="K958" s="36"/>
      <c r="L958" s="98">
        <v>38362</v>
      </c>
      <c r="M958" s="98"/>
      <c r="N958" t="str">
        <f t="shared" si="30"/>
        <v/>
      </c>
    </row>
    <row r="959" spans="1:14" ht="26.4" hidden="1" outlineLevel="2">
      <c r="A959" s="285"/>
      <c r="B959" s="332">
        <f t="shared" si="31"/>
        <v>58</v>
      </c>
      <c r="C959" s="58" t="s">
        <v>4390</v>
      </c>
      <c r="D959" s="246" t="s">
        <v>4389</v>
      </c>
      <c r="E959" s="47" t="s">
        <v>2791</v>
      </c>
      <c r="F959" s="210" t="s">
        <v>4619</v>
      </c>
      <c r="G959" s="359"/>
      <c r="H959" s="83"/>
      <c r="I959" s="83"/>
      <c r="J959" s="48"/>
      <c r="K959" s="36"/>
      <c r="L959" s="98">
        <v>38362</v>
      </c>
      <c r="M959" s="98"/>
      <c r="N959" t="str">
        <f t="shared" si="30"/>
        <v/>
      </c>
    </row>
    <row r="960" spans="1:14" ht="26.4" hidden="1" outlineLevel="2">
      <c r="A960" s="285"/>
      <c r="B960" s="332">
        <f t="shared" si="31"/>
        <v>58</v>
      </c>
      <c r="C960" s="58" t="s">
        <v>3098</v>
      </c>
      <c r="D960" s="246" t="s">
        <v>3097</v>
      </c>
      <c r="E960" s="47" t="s">
        <v>2791</v>
      </c>
      <c r="F960" s="210" t="s">
        <v>4619</v>
      </c>
      <c r="G960" s="359"/>
      <c r="H960" s="83"/>
      <c r="I960" s="83"/>
      <c r="J960" s="48"/>
      <c r="K960" s="36"/>
      <c r="L960" s="98">
        <v>38362</v>
      </c>
      <c r="M960" s="98"/>
      <c r="N960" t="str">
        <f t="shared" si="30"/>
        <v/>
      </c>
    </row>
    <row r="961" spans="1:14" hidden="1" outlineLevel="2">
      <c r="A961" s="285"/>
      <c r="B961" s="332">
        <f t="shared" si="31"/>
        <v>58</v>
      </c>
      <c r="C961" s="58" t="s">
        <v>4459</v>
      </c>
      <c r="D961" s="246" t="s">
        <v>4458</v>
      </c>
      <c r="E961" s="47" t="s">
        <v>2791</v>
      </c>
      <c r="F961" s="210" t="s">
        <v>4619</v>
      </c>
      <c r="G961" s="359"/>
      <c r="H961" s="83"/>
      <c r="I961" s="83"/>
      <c r="J961" s="48"/>
      <c r="K961" s="36"/>
      <c r="L961" s="98">
        <v>38362</v>
      </c>
      <c r="M961" s="98"/>
      <c r="N961" t="str">
        <f t="shared" si="30"/>
        <v/>
      </c>
    </row>
    <row r="962" spans="1:14" hidden="1" outlineLevel="2">
      <c r="A962" s="285"/>
      <c r="B962" s="332">
        <f t="shared" si="31"/>
        <v>58</v>
      </c>
      <c r="C962" s="58" t="s">
        <v>892</v>
      </c>
      <c r="D962" s="246" t="s">
        <v>891</v>
      </c>
      <c r="E962" s="47" t="s">
        <v>2791</v>
      </c>
      <c r="F962" s="210" t="s">
        <v>4619</v>
      </c>
      <c r="G962" s="359"/>
      <c r="H962" s="83"/>
      <c r="I962" s="83"/>
      <c r="J962" s="48"/>
      <c r="K962" s="36"/>
      <c r="L962" s="98">
        <v>38362</v>
      </c>
      <c r="M962" s="98"/>
      <c r="N962" t="str">
        <f t="shared" ref="N962:N1025" si="32">IF(D962="NA","",IF(COUNTIF($D$2:$D$4998,D962)&gt;1,"DUPLICATE",""))</f>
        <v>DUPLICATE</v>
      </c>
    </row>
    <row r="963" spans="1:14" hidden="1" outlineLevel="2">
      <c r="A963" s="285"/>
      <c r="B963" s="332">
        <f t="shared" si="31"/>
        <v>58</v>
      </c>
      <c r="C963" s="58" t="s">
        <v>4990</v>
      </c>
      <c r="D963" s="246" t="s">
        <v>4989</v>
      </c>
      <c r="E963" s="47" t="s">
        <v>2791</v>
      </c>
      <c r="F963" s="210" t="s">
        <v>4619</v>
      </c>
      <c r="G963" s="359"/>
      <c r="H963" s="83"/>
      <c r="I963" s="83"/>
      <c r="J963" s="48"/>
      <c r="K963" s="36"/>
      <c r="L963" s="98">
        <v>38362</v>
      </c>
      <c r="M963" s="98"/>
      <c r="N963" t="str">
        <f t="shared" si="32"/>
        <v/>
      </c>
    </row>
    <row r="964" spans="1:14" hidden="1" outlineLevel="2">
      <c r="A964" s="285"/>
      <c r="B964" s="332">
        <f t="shared" si="31"/>
        <v>58</v>
      </c>
      <c r="C964" s="58" t="s">
        <v>2007</v>
      </c>
      <c r="D964" s="246" t="s">
        <v>4860</v>
      </c>
      <c r="E964" s="47" t="s">
        <v>2791</v>
      </c>
      <c r="F964" s="210" t="s">
        <v>4619</v>
      </c>
      <c r="G964" s="359"/>
      <c r="H964" s="83"/>
      <c r="I964" s="83"/>
      <c r="J964" s="48"/>
      <c r="K964" s="36"/>
      <c r="L964" s="98">
        <v>38362</v>
      </c>
      <c r="M964" s="98"/>
      <c r="N964" t="str">
        <f t="shared" si="32"/>
        <v/>
      </c>
    </row>
    <row r="965" spans="1:14" hidden="1" outlineLevel="2">
      <c r="A965" s="285"/>
      <c r="B965" s="332">
        <f t="shared" si="31"/>
        <v>58</v>
      </c>
      <c r="C965" s="58" t="s">
        <v>3602</v>
      </c>
      <c r="D965" s="246" t="s">
        <v>3601</v>
      </c>
      <c r="E965" s="47" t="s">
        <v>2791</v>
      </c>
      <c r="F965" s="210" t="s">
        <v>4619</v>
      </c>
      <c r="G965" s="359"/>
      <c r="H965" s="83"/>
      <c r="I965" s="83"/>
      <c r="J965" s="48"/>
      <c r="K965" s="36"/>
      <c r="L965" s="98">
        <v>38362</v>
      </c>
      <c r="M965" s="98"/>
      <c r="N965" t="str">
        <f t="shared" si="32"/>
        <v/>
      </c>
    </row>
    <row r="966" spans="1:14" hidden="1" outlineLevel="2">
      <c r="A966" s="285"/>
      <c r="B966" s="332">
        <f t="shared" si="31"/>
        <v>58</v>
      </c>
      <c r="C966" s="58" t="s">
        <v>4897</v>
      </c>
      <c r="D966" s="246" t="s">
        <v>4896</v>
      </c>
      <c r="E966" s="47" t="s">
        <v>2791</v>
      </c>
      <c r="F966" s="210" t="s">
        <v>4619</v>
      </c>
      <c r="G966" s="359"/>
      <c r="H966" s="83"/>
      <c r="I966" s="83"/>
      <c r="J966" s="48"/>
      <c r="K966" s="36"/>
      <c r="L966" s="98">
        <v>38362</v>
      </c>
      <c r="M966" s="98"/>
      <c r="N966" t="str">
        <f t="shared" si="32"/>
        <v/>
      </c>
    </row>
    <row r="967" spans="1:14" hidden="1" outlineLevel="2">
      <c r="A967" s="285"/>
      <c r="B967" s="332">
        <f t="shared" si="31"/>
        <v>58</v>
      </c>
      <c r="C967" s="19" t="s">
        <v>4652</v>
      </c>
      <c r="D967" s="39" t="s">
        <v>4651</v>
      </c>
      <c r="E967" s="39" t="s">
        <v>1938</v>
      </c>
      <c r="F967" s="246" t="s">
        <v>1939</v>
      </c>
      <c r="G967" s="359"/>
      <c r="H967" s="83"/>
      <c r="I967" s="83"/>
      <c r="J967" s="48"/>
      <c r="K967" s="36"/>
      <c r="L967" s="98">
        <v>41671</v>
      </c>
      <c r="M967" s="98">
        <v>42401</v>
      </c>
      <c r="N967" t="str">
        <f t="shared" si="32"/>
        <v/>
      </c>
    </row>
    <row r="968" spans="1:14" hidden="1" outlineLevel="2">
      <c r="A968" s="285"/>
      <c r="B968" s="332">
        <f t="shared" si="31"/>
        <v>58</v>
      </c>
      <c r="C968" s="19" t="s">
        <v>4654</v>
      </c>
      <c r="D968" s="39" t="s">
        <v>4653</v>
      </c>
      <c r="E968" s="39" t="s">
        <v>1938</v>
      </c>
      <c r="F968" s="246" t="s">
        <v>1939</v>
      </c>
      <c r="G968" s="359"/>
      <c r="H968" s="83"/>
      <c r="I968" s="83"/>
      <c r="J968" s="48"/>
      <c r="K968" s="36"/>
      <c r="L968" s="98">
        <v>41671</v>
      </c>
      <c r="M968" s="98">
        <v>42401</v>
      </c>
      <c r="N968" t="str">
        <f t="shared" si="32"/>
        <v/>
      </c>
    </row>
    <row r="969" spans="1:14" hidden="1" outlineLevel="2">
      <c r="A969" s="285"/>
      <c r="B969" s="332">
        <f t="shared" si="31"/>
        <v>58</v>
      </c>
      <c r="C969" s="19" t="s">
        <v>4650</v>
      </c>
      <c r="D969" s="39" t="s">
        <v>3186</v>
      </c>
      <c r="E969" s="39" t="s">
        <v>1938</v>
      </c>
      <c r="F969" s="246" t="s">
        <v>1939</v>
      </c>
      <c r="G969" s="359"/>
      <c r="H969" s="83"/>
      <c r="I969" s="83"/>
      <c r="J969" s="48"/>
      <c r="K969" s="36"/>
      <c r="L969" s="98">
        <v>41671</v>
      </c>
      <c r="M969" s="98">
        <v>42401</v>
      </c>
      <c r="N969" t="str">
        <f t="shared" si="32"/>
        <v/>
      </c>
    </row>
    <row r="970" spans="1:14" hidden="1" outlineLevel="2">
      <c r="A970" s="285"/>
      <c r="B970" s="332">
        <f t="shared" si="31"/>
        <v>58</v>
      </c>
      <c r="C970" s="19" t="s">
        <v>3608</v>
      </c>
      <c r="D970" s="39" t="s">
        <v>3607</v>
      </c>
      <c r="E970" s="39" t="s">
        <v>1938</v>
      </c>
      <c r="F970" s="246" t="s">
        <v>1939</v>
      </c>
      <c r="G970" s="359"/>
      <c r="H970" s="83"/>
      <c r="I970" s="83"/>
      <c r="J970" s="48"/>
      <c r="K970" s="36"/>
      <c r="L970" s="98">
        <v>41671</v>
      </c>
      <c r="M970" s="98">
        <v>42401</v>
      </c>
      <c r="N970" t="str">
        <f t="shared" si="32"/>
        <v/>
      </c>
    </row>
    <row r="971" spans="1:14" hidden="1" outlineLevel="2">
      <c r="A971" s="285"/>
      <c r="B971" s="332">
        <f t="shared" si="31"/>
        <v>58</v>
      </c>
      <c r="C971" s="19" t="s">
        <v>1844</v>
      </c>
      <c r="D971" s="39" t="s">
        <v>2430</v>
      </c>
      <c r="E971" s="39" t="s">
        <v>1938</v>
      </c>
      <c r="F971" s="246" t="s">
        <v>1939</v>
      </c>
      <c r="G971" s="359"/>
      <c r="H971" s="83"/>
      <c r="I971" s="83"/>
      <c r="J971" s="48"/>
      <c r="K971" s="36"/>
      <c r="L971" s="98">
        <v>41671</v>
      </c>
      <c r="M971" s="98">
        <v>42401</v>
      </c>
      <c r="N971" t="str">
        <f t="shared" si="32"/>
        <v/>
      </c>
    </row>
    <row r="972" spans="1:14" hidden="1" outlineLevel="2">
      <c r="A972" s="285"/>
      <c r="B972" s="332">
        <f t="shared" si="31"/>
        <v>58</v>
      </c>
      <c r="C972" s="58" t="s">
        <v>2550</v>
      </c>
      <c r="D972" s="246" t="s">
        <v>2549</v>
      </c>
      <c r="E972" s="47" t="s">
        <v>2791</v>
      </c>
      <c r="F972" s="210" t="s">
        <v>4619</v>
      </c>
      <c r="G972" s="359"/>
      <c r="H972" s="83"/>
      <c r="I972" s="83"/>
      <c r="J972" s="48"/>
      <c r="K972" s="36"/>
      <c r="L972" s="98">
        <v>38362</v>
      </c>
      <c r="M972" s="98"/>
      <c r="N972" t="str">
        <f t="shared" si="32"/>
        <v/>
      </c>
    </row>
    <row r="973" spans="1:14" hidden="1" outlineLevel="2">
      <c r="A973" s="285"/>
      <c r="B973" s="332">
        <f t="shared" si="31"/>
        <v>58</v>
      </c>
      <c r="C973" s="58" t="s">
        <v>197</v>
      </c>
      <c r="D973" s="246" t="s">
        <v>196</v>
      </c>
      <c r="E973" s="47" t="s">
        <v>2791</v>
      </c>
      <c r="F973" s="210" t="s">
        <v>4675</v>
      </c>
      <c r="G973" s="359"/>
      <c r="H973" s="83"/>
      <c r="I973" s="83"/>
      <c r="J973" s="48"/>
      <c r="K973" s="36"/>
      <c r="L973" s="98">
        <v>38362</v>
      </c>
      <c r="M973" s="98">
        <v>41306</v>
      </c>
      <c r="N973" t="str">
        <f t="shared" si="32"/>
        <v>DUPLICATE</v>
      </c>
    </row>
    <row r="974" spans="1:14" hidden="1" outlineLevel="2">
      <c r="A974" s="285"/>
      <c r="B974" s="332">
        <f t="shared" si="31"/>
        <v>58</v>
      </c>
      <c r="C974" s="58" t="s">
        <v>2722</v>
      </c>
      <c r="D974" s="246" t="s">
        <v>2721</v>
      </c>
      <c r="E974" s="47" t="s">
        <v>2791</v>
      </c>
      <c r="F974" s="210" t="s">
        <v>4675</v>
      </c>
      <c r="G974" s="359"/>
      <c r="H974" s="83"/>
      <c r="I974" s="83"/>
      <c r="J974" s="48"/>
      <c r="K974" s="36"/>
      <c r="L974" s="98">
        <v>38362</v>
      </c>
      <c r="M974" s="98"/>
      <c r="N974" t="str">
        <f t="shared" si="32"/>
        <v>DUPLICATE</v>
      </c>
    </row>
    <row r="975" spans="1:14" hidden="1" outlineLevel="2">
      <c r="A975" s="285"/>
      <c r="B975" s="332">
        <f t="shared" si="31"/>
        <v>58</v>
      </c>
      <c r="C975" s="58" t="s">
        <v>191</v>
      </c>
      <c r="D975" s="246" t="s">
        <v>2725</v>
      </c>
      <c r="E975" s="47" t="s">
        <v>2791</v>
      </c>
      <c r="F975" s="210" t="s">
        <v>4675</v>
      </c>
      <c r="G975" s="359"/>
      <c r="H975" s="83"/>
      <c r="I975" s="83"/>
      <c r="J975" s="48"/>
      <c r="K975" s="36"/>
      <c r="L975" s="98">
        <v>38362</v>
      </c>
      <c r="M975" s="98">
        <v>41306</v>
      </c>
      <c r="N975" t="str">
        <f t="shared" si="32"/>
        <v>DUPLICATE</v>
      </c>
    </row>
    <row r="976" spans="1:14" hidden="1" outlineLevel="2">
      <c r="A976" s="285"/>
      <c r="B976" s="332">
        <f t="shared" si="31"/>
        <v>58</v>
      </c>
      <c r="C976" s="58" t="s">
        <v>3640</v>
      </c>
      <c r="D976" s="246" t="s">
        <v>4926</v>
      </c>
      <c r="E976" s="47" t="s">
        <v>2791</v>
      </c>
      <c r="F976" s="210" t="s">
        <v>4619</v>
      </c>
      <c r="G976" s="359"/>
      <c r="H976" s="83"/>
      <c r="I976" s="83"/>
      <c r="J976" s="48"/>
      <c r="K976" s="36"/>
      <c r="L976" s="98">
        <v>38362</v>
      </c>
      <c r="M976" s="98"/>
      <c r="N976" t="str">
        <f t="shared" si="32"/>
        <v/>
      </c>
    </row>
    <row r="977" spans="1:14" hidden="1" outlineLevel="2">
      <c r="A977" s="285"/>
      <c r="B977" s="332">
        <f t="shared" si="31"/>
        <v>58</v>
      </c>
      <c r="C977" s="58" t="s">
        <v>4570</v>
      </c>
      <c r="D977" s="246" t="s">
        <v>4569</v>
      </c>
      <c r="E977" s="47" t="s">
        <v>2791</v>
      </c>
      <c r="F977" s="210" t="s">
        <v>4619</v>
      </c>
      <c r="G977" s="359"/>
      <c r="H977" s="83"/>
      <c r="I977" s="83"/>
      <c r="J977" s="48"/>
      <c r="K977" s="36"/>
      <c r="L977" s="98">
        <v>38362</v>
      </c>
      <c r="M977" s="98"/>
      <c r="N977" t="str">
        <f t="shared" si="32"/>
        <v/>
      </c>
    </row>
    <row r="978" spans="1:14" hidden="1" outlineLevel="2">
      <c r="A978" s="285"/>
      <c r="B978" s="332">
        <f t="shared" si="31"/>
        <v>58</v>
      </c>
      <c r="C978" s="58" t="s">
        <v>138</v>
      </c>
      <c r="D978" s="246" t="s">
        <v>137</v>
      </c>
      <c r="E978" s="47" t="s">
        <v>2791</v>
      </c>
      <c r="F978" s="210" t="s">
        <v>4619</v>
      </c>
      <c r="G978" s="359"/>
      <c r="H978" s="83"/>
      <c r="I978" s="83"/>
      <c r="J978" s="48"/>
      <c r="K978" s="36"/>
      <c r="L978" s="98">
        <v>38362</v>
      </c>
      <c r="M978" s="98"/>
      <c r="N978" t="str">
        <f t="shared" si="32"/>
        <v/>
      </c>
    </row>
    <row r="979" spans="1:14" hidden="1" outlineLevel="2">
      <c r="A979" s="285"/>
      <c r="B979" s="332">
        <f t="shared" si="31"/>
        <v>58</v>
      </c>
      <c r="C979" s="58" t="s">
        <v>6726</v>
      </c>
      <c r="D979" s="246" t="s">
        <v>6727</v>
      </c>
      <c r="E979" s="47" t="s">
        <v>1938</v>
      </c>
      <c r="F979" s="210" t="s">
        <v>1939</v>
      </c>
      <c r="G979" s="359"/>
      <c r="H979" s="83"/>
      <c r="I979" s="83"/>
      <c r="J979" s="48"/>
      <c r="K979" s="36"/>
      <c r="L979" s="98">
        <v>43497</v>
      </c>
      <c r="M979" s="98"/>
      <c r="N979" t="str">
        <f t="shared" si="32"/>
        <v/>
      </c>
    </row>
    <row r="980" spans="1:14" hidden="1" outlineLevel="2">
      <c r="A980" s="285"/>
      <c r="B980" s="332">
        <f t="shared" si="31"/>
        <v>58</v>
      </c>
      <c r="C980" s="58" t="s">
        <v>6728</v>
      </c>
      <c r="D980" s="246" t="s">
        <v>6729</v>
      </c>
      <c r="E980" s="47" t="s">
        <v>1938</v>
      </c>
      <c r="F980" s="210" t="s">
        <v>1939</v>
      </c>
      <c r="G980" s="359"/>
      <c r="H980" s="83"/>
      <c r="I980" s="83"/>
      <c r="J980" s="48"/>
      <c r="K980" s="36"/>
      <c r="L980" s="98">
        <v>43497</v>
      </c>
      <c r="M980" s="98"/>
      <c r="N980" t="str">
        <f t="shared" si="32"/>
        <v/>
      </c>
    </row>
    <row r="981" spans="1:14" hidden="1" outlineLevel="2">
      <c r="A981" s="285"/>
      <c r="B981" s="332">
        <f t="shared" si="31"/>
        <v>58</v>
      </c>
      <c r="C981" s="58" t="s">
        <v>794</v>
      </c>
      <c r="D981" s="246" t="s">
        <v>793</v>
      </c>
      <c r="E981" s="47" t="s">
        <v>2791</v>
      </c>
      <c r="F981" s="210" t="s">
        <v>4619</v>
      </c>
      <c r="G981" s="359"/>
      <c r="H981" s="83"/>
      <c r="I981" s="83"/>
      <c r="J981" s="48"/>
      <c r="K981" s="36"/>
      <c r="L981" s="98">
        <v>38362</v>
      </c>
      <c r="M981" s="98"/>
      <c r="N981" t="str">
        <f t="shared" si="32"/>
        <v/>
      </c>
    </row>
    <row r="982" spans="1:14" hidden="1" outlineLevel="2">
      <c r="A982" s="285"/>
      <c r="B982" s="332">
        <f t="shared" si="31"/>
        <v>58</v>
      </c>
      <c r="C982" s="58" t="s">
        <v>2427</v>
      </c>
      <c r="D982" s="246" t="s">
        <v>2426</v>
      </c>
      <c r="E982" s="47" t="s">
        <v>2791</v>
      </c>
      <c r="F982" s="210" t="s">
        <v>1939</v>
      </c>
      <c r="H982" s="83"/>
      <c r="I982" s="83"/>
      <c r="J982" s="48"/>
      <c r="K982" s="36"/>
      <c r="L982" s="98">
        <v>38362</v>
      </c>
      <c r="M982" s="98"/>
      <c r="N982" t="str">
        <f t="shared" si="32"/>
        <v/>
      </c>
    </row>
    <row r="983" spans="1:14" hidden="1" outlineLevel="2">
      <c r="A983" s="285"/>
      <c r="B983" s="332">
        <f t="shared" si="31"/>
        <v>58</v>
      </c>
      <c r="C983" s="58" t="s">
        <v>4125</v>
      </c>
      <c r="D983" s="246" t="s">
        <v>4124</v>
      </c>
      <c r="E983" s="47" t="s">
        <v>2791</v>
      </c>
      <c r="F983" s="210" t="s">
        <v>4676</v>
      </c>
      <c r="G983" s="359" t="s">
        <v>5357</v>
      </c>
      <c r="H983" s="83"/>
      <c r="I983" s="83"/>
      <c r="J983" s="48"/>
      <c r="K983" s="36"/>
      <c r="L983" s="98">
        <v>38362</v>
      </c>
      <c r="M983" s="98">
        <v>42036</v>
      </c>
      <c r="N983" t="str">
        <f t="shared" si="32"/>
        <v/>
      </c>
    </row>
    <row r="984" spans="1:14" hidden="1" outlineLevel="2">
      <c r="A984" s="285"/>
      <c r="B984" s="332">
        <f t="shared" si="31"/>
        <v>58</v>
      </c>
      <c r="C984" s="58" t="s">
        <v>3185</v>
      </c>
      <c r="D984" s="246" t="s">
        <v>3184</v>
      </c>
      <c r="E984" s="47" t="s">
        <v>2791</v>
      </c>
      <c r="F984" s="210" t="s">
        <v>4619</v>
      </c>
      <c r="H984" s="83"/>
      <c r="I984" s="83"/>
      <c r="J984" s="48"/>
      <c r="K984" s="36"/>
      <c r="L984" s="98">
        <v>38362</v>
      </c>
      <c r="M984" s="98"/>
      <c r="N984" t="str">
        <f t="shared" si="32"/>
        <v/>
      </c>
    </row>
    <row r="985" spans="1:14" hidden="1" outlineLevel="2">
      <c r="A985" s="285"/>
      <c r="B985" s="332">
        <f t="shared" si="31"/>
        <v>58</v>
      </c>
      <c r="C985" s="58" t="s">
        <v>4656</v>
      </c>
      <c r="D985" s="246" t="s">
        <v>4655</v>
      </c>
      <c r="E985" s="47" t="s">
        <v>2791</v>
      </c>
      <c r="F985" s="210" t="s">
        <v>4619</v>
      </c>
      <c r="G985" s="359"/>
      <c r="H985" s="83"/>
      <c r="I985" s="83"/>
      <c r="J985" s="48"/>
      <c r="K985" s="36"/>
      <c r="L985" s="98">
        <v>38362</v>
      </c>
      <c r="M985" s="98"/>
      <c r="N985" t="str">
        <f t="shared" si="32"/>
        <v/>
      </c>
    </row>
    <row r="986" spans="1:14" ht="26.4" hidden="1" outlineLevel="2">
      <c r="A986" s="285"/>
      <c r="B986" s="332">
        <f t="shared" si="31"/>
        <v>58</v>
      </c>
      <c r="C986" s="19" t="s">
        <v>79</v>
      </c>
      <c r="D986" s="39" t="s">
        <v>1675</v>
      </c>
      <c r="E986" s="39" t="s">
        <v>2798</v>
      </c>
      <c r="F986" s="246" t="s">
        <v>4676</v>
      </c>
      <c r="G986" s="246"/>
      <c r="H986" s="83"/>
      <c r="I986" s="83"/>
      <c r="J986" s="48"/>
      <c r="K986" s="210"/>
      <c r="L986" s="98">
        <v>41671</v>
      </c>
      <c r="M986" s="98"/>
      <c r="N986" t="str">
        <f t="shared" si="32"/>
        <v>DUPLICATE</v>
      </c>
    </row>
    <row r="987" spans="1:14" hidden="1" outlineLevel="2">
      <c r="A987" s="285"/>
      <c r="B987" s="332">
        <f t="shared" si="31"/>
        <v>58</v>
      </c>
      <c r="C987" s="58" t="s">
        <v>1296</v>
      </c>
      <c r="D987" s="246" t="s">
        <v>1297</v>
      </c>
      <c r="E987" s="47" t="s">
        <v>2791</v>
      </c>
      <c r="F987" s="210" t="s">
        <v>4619</v>
      </c>
      <c r="G987" s="359"/>
      <c r="H987" s="83"/>
      <c r="I987" s="83"/>
      <c r="J987" s="48"/>
      <c r="K987" s="36"/>
      <c r="L987" s="98">
        <v>40940</v>
      </c>
      <c r="M987" s="98"/>
      <c r="N987" t="str">
        <f t="shared" si="32"/>
        <v/>
      </c>
    </row>
    <row r="988" spans="1:14" hidden="1" outlineLevel="2">
      <c r="A988" s="285"/>
      <c r="B988" s="332">
        <f t="shared" si="31"/>
        <v>58</v>
      </c>
      <c r="C988" s="19" t="s">
        <v>2423</v>
      </c>
      <c r="D988" s="39" t="s">
        <v>2422</v>
      </c>
      <c r="E988" s="39" t="s">
        <v>1938</v>
      </c>
      <c r="F988" s="246" t="s">
        <v>1939</v>
      </c>
      <c r="G988" s="359"/>
      <c r="H988" s="83"/>
      <c r="I988" s="83"/>
      <c r="J988" s="48"/>
      <c r="K988" s="36"/>
      <c r="L988" s="98">
        <v>41671</v>
      </c>
      <c r="M988" s="98"/>
      <c r="N988" t="str">
        <f t="shared" si="32"/>
        <v/>
      </c>
    </row>
    <row r="989" spans="1:14" hidden="1" outlineLevel="2">
      <c r="A989" s="285"/>
      <c r="B989" s="332">
        <f t="shared" si="31"/>
        <v>58</v>
      </c>
      <c r="C989" s="58" t="s">
        <v>3062</v>
      </c>
      <c r="D989" s="246" t="s">
        <v>3061</v>
      </c>
      <c r="E989" s="47" t="s">
        <v>2791</v>
      </c>
      <c r="F989" s="210" t="s">
        <v>4619</v>
      </c>
      <c r="G989" s="359"/>
      <c r="H989" s="83"/>
      <c r="I989" s="83"/>
      <c r="J989" s="48"/>
      <c r="K989" s="36"/>
      <c r="L989" s="98">
        <v>38362</v>
      </c>
      <c r="M989" s="98"/>
      <c r="N989" t="str">
        <f t="shared" si="32"/>
        <v/>
      </c>
    </row>
    <row r="990" spans="1:14" hidden="1" outlineLevel="2">
      <c r="A990" s="285"/>
      <c r="B990" s="332">
        <f t="shared" si="31"/>
        <v>58</v>
      </c>
      <c r="C990" s="58" t="s">
        <v>2232</v>
      </c>
      <c r="D990" s="246" t="s">
        <v>2231</v>
      </c>
      <c r="E990" s="47" t="s">
        <v>2791</v>
      </c>
      <c r="F990" s="210" t="s">
        <v>4619</v>
      </c>
      <c r="G990" s="359"/>
      <c r="H990" s="83"/>
      <c r="I990" s="83"/>
      <c r="J990" s="48"/>
      <c r="K990" s="36"/>
      <c r="L990" s="98">
        <v>38362</v>
      </c>
      <c r="M990" s="98"/>
      <c r="N990" t="str">
        <f t="shared" si="32"/>
        <v/>
      </c>
    </row>
    <row r="991" spans="1:14" hidden="1" outlineLevel="2">
      <c r="A991" s="285"/>
      <c r="B991" s="332">
        <f t="shared" si="31"/>
        <v>58</v>
      </c>
      <c r="C991" s="58" t="s">
        <v>5231</v>
      </c>
      <c r="D991" s="246" t="s">
        <v>5230</v>
      </c>
      <c r="E991" s="47" t="s">
        <v>2791</v>
      </c>
      <c r="F991" s="210" t="s">
        <v>4619</v>
      </c>
      <c r="G991" s="359"/>
      <c r="H991" s="83"/>
      <c r="I991" s="83"/>
      <c r="J991" s="48"/>
      <c r="K991" s="36"/>
      <c r="L991" s="98">
        <v>38362</v>
      </c>
      <c r="M991" s="98"/>
      <c r="N991" t="str">
        <f t="shared" si="32"/>
        <v/>
      </c>
    </row>
    <row r="992" spans="1:14" hidden="1" outlineLevel="2">
      <c r="A992" s="285"/>
      <c r="B992" s="332">
        <f t="shared" si="31"/>
        <v>58</v>
      </c>
      <c r="C992" s="58" t="s">
        <v>1720</v>
      </c>
      <c r="D992" s="246" t="s">
        <v>1719</v>
      </c>
      <c r="E992" s="47" t="s">
        <v>2791</v>
      </c>
      <c r="F992" s="210" t="s">
        <v>4619</v>
      </c>
      <c r="G992" s="359"/>
      <c r="H992" s="83"/>
      <c r="I992" s="83"/>
      <c r="J992" s="48"/>
      <c r="K992" s="36"/>
      <c r="L992" s="98">
        <v>38362</v>
      </c>
      <c r="M992" s="98"/>
      <c r="N992" t="str">
        <f t="shared" si="32"/>
        <v/>
      </c>
    </row>
    <row r="993" spans="1:14" hidden="1" outlineLevel="2">
      <c r="A993" s="285"/>
      <c r="B993" s="332">
        <f t="shared" si="31"/>
        <v>58</v>
      </c>
      <c r="C993" s="58" t="s">
        <v>3058</v>
      </c>
      <c r="D993" s="246" t="s">
        <v>3057</v>
      </c>
      <c r="E993" s="47" t="s">
        <v>2791</v>
      </c>
      <c r="F993" s="210" t="s">
        <v>4619</v>
      </c>
      <c r="G993" s="359"/>
      <c r="H993" s="83"/>
      <c r="I993" s="83"/>
      <c r="J993" s="48"/>
      <c r="K993" s="36"/>
      <c r="L993" s="98">
        <v>38362</v>
      </c>
      <c r="M993" s="98"/>
      <c r="N993" t="str">
        <f t="shared" si="32"/>
        <v/>
      </c>
    </row>
    <row r="994" spans="1:14" hidden="1" outlineLevel="2">
      <c r="A994" s="285"/>
      <c r="B994" s="332">
        <f t="shared" si="31"/>
        <v>58</v>
      </c>
      <c r="C994" s="58" t="s">
        <v>4872</v>
      </c>
      <c r="D994" s="246" t="s">
        <v>4871</v>
      </c>
      <c r="E994" s="47" t="s">
        <v>2791</v>
      </c>
      <c r="F994" s="210" t="s">
        <v>4619</v>
      </c>
      <c r="G994" s="359"/>
      <c r="H994" s="83"/>
      <c r="I994" s="83"/>
      <c r="J994" s="48"/>
      <c r="K994" s="36"/>
      <c r="L994" s="98">
        <v>38362</v>
      </c>
      <c r="M994" s="98"/>
      <c r="N994" t="str">
        <f t="shared" si="32"/>
        <v/>
      </c>
    </row>
    <row r="995" spans="1:14" hidden="1" outlineLevel="2">
      <c r="A995" s="285"/>
      <c r="B995" s="332">
        <f t="shared" si="31"/>
        <v>58</v>
      </c>
      <c r="C995" s="58" t="s">
        <v>1896</v>
      </c>
      <c r="D995" s="246" t="s">
        <v>1895</v>
      </c>
      <c r="E995" s="47" t="s">
        <v>2791</v>
      </c>
      <c r="F995" s="210" t="s">
        <v>4619</v>
      </c>
      <c r="G995" s="359"/>
      <c r="H995" s="83"/>
      <c r="I995" s="83"/>
      <c r="J995" s="48"/>
      <c r="K995" s="36"/>
      <c r="L995" s="98">
        <v>38362</v>
      </c>
      <c r="M995" s="98"/>
      <c r="N995" t="str">
        <f t="shared" si="32"/>
        <v/>
      </c>
    </row>
    <row r="996" spans="1:14" hidden="1" outlineLevel="2">
      <c r="A996" s="285"/>
      <c r="B996" s="332">
        <f t="shared" si="31"/>
        <v>58</v>
      </c>
      <c r="C996" s="58" t="s">
        <v>2234</v>
      </c>
      <c r="D996" s="246" t="s">
        <v>2233</v>
      </c>
      <c r="E996" s="47" t="s">
        <v>2791</v>
      </c>
      <c r="F996" s="210" t="s">
        <v>4619</v>
      </c>
      <c r="G996" s="359"/>
      <c r="H996" s="83"/>
      <c r="I996" s="83"/>
      <c r="J996" s="48"/>
      <c r="K996" s="36"/>
      <c r="L996" s="98">
        <v>38362</v>
      </c>
      <c r="M996" s="98"/>
      <c r="N996" t="str">
        <f t="shared" si="32"/>
        <v/>
      </c>
    </row>
    <row r="997" spans="1:14" hidden="1" outlineLevel="2">
      <c r="A997" s="285"/>
      <c r="B997" s="332">
        <f t="shared" si="31"/>
        <v>58</v>
      </c>
      <c r="C997" s="58" t="s">
        <v>3180</v>
      </c>
      <c r="D997" s="246" t="s">
        <v>3179</v>
      </c>
      <c r="E997" s="47" t="s">
        <v>2791</v>
      </c>
      <c r="F997" s="210" t="s">
        <v>4619</v>
      </c>
      <c r="G997" s="359"/>
      <c r="H997" s="83"/>
      <c r="I997" s="83"/>
      <c r="J997" s="48"/>
      <c r="K997" s="36"/>
      <c r="L997" s="98">
        <v>38362</v>
      </c>
      <c r="M997" s="98"/>
      <c r="N997" t="str">
        <f t="shared" si="32"/>
        <v/>
      </c>
    </row>
    <row r="998" spans="1:14" hidden="1" outlineLevel="2">
      <c r="A998" s="285"/>
      <c r="B998" s="332">
        <f t="shared" si="31"/>
        <v>58</v>
      </c>
      <c r="C998" s="58" t="s">
        <v>2429</v>
      </c>
      <c r="D998" s="246" t="s">
        <v>2428</v>
      </c>
      <c r="E998" s="47" t="s">
        <v>2791</v>
      </c>
      <c r="F998" s="210" t="s">
        <v>4619</v>
      </c>
      <c r="G998" s="359"/>
      <c r="H998" s="83"/>
      <c r="I998" s="83"/>
      <c r="J998" s="48"/>
      <c r="K998" s="36"/>
      <c r="L998" s="98">
        <v>38362</v>
      </c>
      <c r="M998" s="98"/>
      <c r="N998" t="str">
        <f t="shared" si="32"/>
        <v/>
      </c>
    </row>
    <row r="999" spans="1:14" hidden="1" outlineLevel="2">
      <c r="A999" s="285"/>
      <c r="B999" s="332">
        <f t="shared" si="31"/>
        <v>58</v>
      </c>
      <c r="C999" s="58" t="s">
        <v>2740</v>
      </c>
      <c r="D999" s="246" t="s">
        <v>2739</v>
      </c>
      <c r="E999" s="47" t="s">
        <v>2791</v>
      </c>
      <c r="F999" s="210" t="s">
        <v>4619</v>
      </c>
      <c r="G999" s="359"/>
      <c r="H999" s="83"/>
      <c r="I999" s="83"/>
      <c r="J999" s="48"/>
      <c r="K999" s="36"/>
      <c r="L999" s="98">
        <v>38362</v>
      </c>
      <c r="M999" s="98"/>
      <c r="N999" t="str">
        <f t="shared" si="32"/>
        <v/>
      </c>
    </row>
    <row r="1000" spans="1:14" hidden="1" outlineLevel="2">
      <c r="A1000" s="285"/>
      <c r="B1000" s="332">
        <f t="shared" si="31"/>
        <v>58</v>
      </c>
      <c r="C1000" s="58" t="s">
        <v>3064</v>
      </c>
      <c r="D1000" s="246" t="s">
        <v>3063</v>
      </c>
      <c r="E1000" s="47" t="s">
        <v>2791</v>
      </c>
      <c r="F1000" s="210" t="s">
        <v>4619</v>
      </c>
      <c r="G1000" s="359"/>
      <c r="H1000" s="83"/>
      <c r="I1000" s="83"/>
      <c r="J1000" s="48"/>
      <c r="K1000" s="36"/>
      <c r="L1000" s="98">
        <v>38362</v>
      </c>
      <c r="M1000" s="98"/>
      <c r="N1000" t="str">
        <f t="shared" si="32"/>
        <v/>
      </c>
    </row>
    <row r="1001" spans="1:14" hidden="1" outlineLevel="2">
      <c r="A1001" s="285"/>
      <c r="B1001" s="332">
        <f t="shared" si="31"/>
        <v>58</v>
      </c>
      <c r="C1001" s="58" t="s">
        <v>792</v>
      </c>
      <c r="D1001" s="246" t="s">
        <v>791</v>
      </c>
      <c r="E1001" s="47" t="s">
        <v>2791</v>
      </c>
      <c r="F1001" s="210" t="s">
        <v>4619</v>
      </c>
      <c r="G1001" s="359"/>
      <c r="H1001" s="83"/>
      <c r="I1001" s="83"/>
      <c r="J1001" s="48"/>
      <c r="K1001" s="36"/>
      <c r="L1001" s="98">
        <v>38362</v>
      </c>
      <c r="M1001" s="98"/>
      <c r="N1001" t="str">
        <f t="shared" si="32"/>
        <v/>
      </c>
    </row>
    <row r="1002" spans="1:14" hidden="1" outlineLevel="2">
      <c r="A1002" s="285"/>
      <c r="B1002" s="332">
        <f t="shared" si="31"/>
        <v>58</v>
      </c>
      <c r="C1002" s="58" t="s">
        <v>832</v>
      </c>
      <c r="D1002" s="246" t="s">
        <v>5375</v>
      </c>
      <c r="E1002" s="47" t="s">
        <v>2791</v>
      </c>
      <c r="F1002" s="210" t="s">
        <v>4619</v>
      </c>
      <c r="G1002" s="359"/>
      <c r="H1002" s="83"/>
      <c r="I1002" s="83"/>
      <c r="J1002" s="48"/>
      <c r="K1002" s="36"/>
      <c r="L1002" s="98">
        <v>38362</v>
      </c>
      <c r="M1002" s="98"/>
      <c r="N1002" t="str">
        <f t="shared" si="32"/>
        <v/>
      </c>
    </row>
    <row r="1003" spans="1:14" hidden="1" outlineLevel="2">
      <c r="A1003" s="285"/>
      <c r="B1003" s="332">
        <f t="shared" si="31"/>
        <v>58</v>
      </c>
      <c r="C1003" s="58" t="s">
        <v>1846</v>
      </c>
      <c r="D1003" s="246" t="s">
        <v>1845</v>
      </c>
      <c r="E1003" s="47" t="s">
        <v>2791</v>
      </c>
      <c r="F1003" s="210" t="s">
        <v>4619</v>
      </c>
      <c r="G1003" s="359"/>
      <c r="H1003" s="83"/>
      <c r="I1003" s="83"/>
      <c r="J1003" s="48"/>
      <c r="K1003" s="36"/>
      <c r="L1003" s="98">
        <v>38362</v>
      </c>
      <c r="M1003" s="98"/>
      <c r="N1003" t="str">
        <f t="shared" si="32"/>
        <v/>
      </c>
    </row>
    <row r="1004" spans="1:14" hidden="1" outlineLevel="2">
      <c r="A1004" s="285"/>
      <c r="B1004" s="332">
        <f t="shared" si="31"/>
        <v>58</v>
      </c>
      <c r="C1004" s="58" t="s">
        <v>4895</v>
      </c>
      <c r="D1004" s="246" t="s">
        <v>4894</v>
      </c>
      <c r="E1004" s="47" t="s">
        <v>2791</v>
      </c>
      <c r="F1004" s="210" t="s">
        <v>4619</v>
      </c>
      <c r="G1004" s="359"/>
      <c r="H1004" s="83"/>
      <c r="I1004" s="83"/>
      <c r="J1004" s="48"/>
      <c r="K1004" s="36"/>
      <c r="L1004" s="98">
        <v>38362</v>
      </c>
      <c r="M1004" s="98"/>
      <c r="N1004" t="str">
        <f t="shared" si="32"/>
        <v/>
      </c>
    </row>
    <row r="1005" spans="1:14" hidden="1" outlineLevel="2">
      <c r="A1005" s="285"/>
      <c r="B1005" s="332">
        <f t="shared" si="31"/>
        <v>58</v>
      </c>
      <c r="C1005" s="58" t="s">
        <v>796</v>
      </c>
      <c r="D1005" s="246" t="s">
        <v>795</v>
      </c>
      <c r="E1005" s="47" t="s">
        <v>2791</v>
      </c>
      <c r="F1005" s="210" t="s">
        <v>4619</v>
      </c>
      <c r="G1005" s="359"/>
      <c r="H1005" s="83"/>
      <c r="I1005" s="83"/>
      <c r="J1005" s="48"/>
      <c r="K1005" s="36"/>
      <c r="L1005" s="98">
        <v>38362</v>
      </c>
      <c r="M1005" s="98"/>
      <c r="N1005" t="str">
        <f t="shared" si="32"/>
        <v/>
      </c>
    </row>
    <row r="1006" spans="1:14" ht="26.4" hidden="1" outlineLevel="2">
      <c r="A1006" s="285"/>
      <c r="B1006" s="332">
        <f t="shared" si="31"/>
        <v>58</v>
      </c>
      <c r="C1006" s="58" t="s">
        <v>558</v>
      </c>
      <c r="D1006" s="246" t="s">
        <v>574</v>
      </c>
      <c r="E1006" s="47" t="s">
        <v>2791</v>
      </c>
      <c r="F1006" s="210" t="s">
        <v>4619</v>
      </c>
      <c r="G1006" s="359"/>
      <c r="H1006" s="83"/>
      <c r="I1006" s="83"/>
      <c r="J1006" s="48"/>
      <c r="K1006" s="36"/>
      <c r="L1006" s="98">
        <v>40940</v>
      </c>
      <c r="M1006" s="98"/>
      <c r="N1006" t="str">
        <f t="shared" si="32"/>
        <v>DUPLICATE</v>
      </c>
    </row>
    <row r="1007" spans="1:14" hidden="1" outlineLevel="2">
      <c r="A1007" s="285"/>
      <c r="B1007" s="332">
        <f t="shared" si="31"/>
        <v>58</v>
      </c>
      <c r="C1007" s="58" t="s">
        <v>1298</v>
      </c>
      <c r="D1007" s="246" t="s">
        <v>1299</v>
      </c>
      <c r="E1007" s="47" t="s">
        <v>2791</v>
      </c>
      <c r="F1007" s="210" t="s">
        <v>4619</v>
      </c>
      <c r="G1007" s="359"/>
      <c r="H1007" s="83"/>
      <c r="I1007" s="83"/>
      <c r="J1007" s="48"/>
      <c r="K1007" s="36"/>
      <c r="L1007" s="98">
        <v>40940</v>
      </c>
      <c r="M1007" s="98"/>
      <c r="N1007" t="str">
        <f t="shared" si="32"/>
        <v/>
      </c>
    </row>
    <row r="1008" spans="1:14" hidden="1" outlineLevel="2">
      <c r="A1008" s="285"/>
      <c r="B1008" s="332">
        <f t="shared" si="31"/>
        <v>58</v>
      </c>
      <c r="C1008" s="58" t="s">
        <v>4274</v>
      </c>
      <c r="D1008" s="246" t="s">
        <v>4273</v>
      </c>
      <c r="E1008" s="47" t="s">
        <v>2791</v>
      </c>
      <c r="F1008" s="210" t="s">
        <v>4619</v>
      </c>
      <c r="G1008" s="359"/>
      <c r="H1008" s="83"/>
      <c r="I1008" s="83"/>
      <c r="J1008" s="48"/>
      <c r="K1008" s="36"/>
      <c r="L1008" s="98">
        <v>38362</v>
      </c>
      <c r="M1008" s="98"/>
      <c r="N1008" t="str">
        <f t="shared" si="32"/>
        <v/>
      </c>
    </row>
    <row r="1009" spans="1:14" hidden="1" outlineLevel="2">
      <c r="A1009" s="285"/>
      <c r="B1009" s="332">
        <f t="shared" si="31"/>
        <v>58</v>
      </c>
      <c r="C1009" s="58" t="s">
        <v>895</v>
      </c>
      <c r="D1009" s="246" t="s">
        <v>4555</v>
      </c>
      <c r="E1009" s="47" t="s">
        <v>2791</v>
      </c>
      <c r="F1009" s="210" t="s">
        <v>4619</v>
      </c>
      <c r="G1009" s="359"/>
      <c r="H1009" s="83"/>
      <c r="I1009" s="83"/>
      <c r="J1009" s="48"/>
      <c r="K1009" s="36"/>
      <c r="L1009" s="98">
        <v>38362</v>
      </c>
      <c r="M1009" s="98"/>
      <c r="N1009" t="str">
        <f t="shared" si="32"/>
        <v>DUPLICATE</v>
      </c>
    </row>
    <row r="1010" spans="1:14" hidden="1" outlineLevel="2">
      <c r="A1010" s="285"/>
      <c r="B1010" s="332">
        <f t="shared" si="31"/>
        <v>58</v>
      </c>
      <c r="C1010" s="58" t="s">
        <v>5228</v>
      </c>
      <c r="D1010" s="246" t="s">
        <v>3095</v>
      </c>
      <c r="E1010" s="47" t="s">
        <v>2791</v>
      </c>
      <c r="F1010" s="210" t="s">
        <v>4619</v>
      </c>
      <c r="G1010" s="359"/>
      <c r="H1010" s="83"/>
      <c r="I1010" s="83"/>
      <c r="J1010" s="48"/>
      <c r="K1010" s="36"/>
      <c r="L1010" s="98">
        <v>38362</v>
      </c>
      <c r="M1010" s="98"/>
      <c r="N1010" t="str">
        <f t="shared" si="32"/>
        <v/>
      </c>
    </row>
    <row r="1011" spans="1:14" hidden="1" outlineLevel="2">
      <c r="A1011" s="285"/>
      <c r="B1011" s="332">
        <f t="shared" si="31"/>
        <v>58</v>
      </c>
      <c r="C1011" s="58" t="s">
        <v>4284</v>
      </c>
      <c r="D1011" s="246" t="s">
        <v>4283</v>
      </c>
      <c r="E1011" s="47" t="s">
        <v>2791</v>
      </c>
      <c r="F1011" s="210" t="s">
        <v>4619</v>
      </c>
      <c r="G1011" s="359"/>
      <c r="H1011" s="83"/>
      <c r="I1011" s="83"/>
      <c r="J1011" s="48"/>
      <c r="K1011" s="36"/>
      <c r="L1011" s="98">
        <v>38362</v>
      </c>
      <c r="M1011" s="98"/>
      <c r="N1011" t="str">
        <f t="shared" si="32"/>
        <v/>
      </c>
    </row>
    <row r="1012" spans="1:14" hidden="1" outlineLevel="2">
      <c r="A1012" s="285"/>
      <c r="B1012" s="332">
        <f t="shared" si="31"/>
        <v>58</v>
      </c>
      <c r="C1012" s="58" t="s">
        <v>4332</v>
      </c>
      <c r="D1012" s="246" t="s">
        <v>4331</v>
      </c>
      <c r="E1012" s="47" t="s">
        <v>2791</v>
      </c>
      <c r="F1012" s="210" t="s">
        <v>4619</v>
      </c>
      <c r="G1012" s="359"/>
      <c r="H1012" s="83"/>
      <c r="I1012" s="83"/>
      <c r="J1012" s="48"/>
      <c r="K1012" s="36"/>
      <c r="L1012" s="98">
        <v>38362</v>
      </c>
      <c r="M1012" s="98"/>
      <c r="N1012" t="str">
        <f t="shared" si="32"/>
        <v>DUPLICATE</v>
      </c>
    </row>
    <row r="1013" spans="1:14" hidden="1" outlineLevel="2">
      <c r="A1013" s="285"/>
      <c r="B1013" s="332">
        <f t="shared" si="31"/>
        <v>58</v>
      </c>
      <c r="C1013" s="58" t="s">
        <v>2742</v>
      </c>
      <c r="D1013" s="246" t="s">
        <v>2741</v>
      </c>
      <c r="E1013" s="47" t="s">
        <v>2791</v>
      </c>
      <c r="F1013" s="210" t="s">
        <v>4619</v>
      </c>
      <c r="G1013" s="359"/>
      <c r="H1013" s="83"/>
      <c r="I1013" s="83"/>
      <c r="J1013" s="48"/>
      <c r="K1013" s="36"/>
      <c r="L1013" s="98">
        <v>38362</v>
      </c>
      <c r="M1013" s="98"/>
      <c r="N1013" t="str">
        <f t="shared" si="32"/>
        <v/>
      </c>
    </row>
    <row r="1014" spans="1:14" hidden="1" outlineLevel="2">
      <c r="A1014" s="285"/>
      <c r="B1014" s="332">
        <f t="shared" si="31"/>
        <v>58</v>
      </c>
      <c r="C1014" s="58" t="s">
        <v>4915</v>
      </c>
      <c r="D1014" s="246" t="s">
        <v>4914</v>
      </c>
      <c r="E1014" s="47" t="s">
        <v>2791</v>
      </c>
      <c r="F1014" s="210" t="s">
        <v>4619</v>
      </c>
      <c r="G1014" s="359"/>
      <c r="H1014" s="83"/>
      <c r="I1014" s="83"/>
      <c r="J1014" s="48"/>
      <c r="K1014" s="36"/>
      <c r="L1014" s="98">
        <v>38362</v>
      </c>
      <c r="M1014" s="98"/>
      <c r="N1014" t="str">
        <f t="shared" si="32"/>
        <v/>
      </c>
    </row>
    <row r="1015" spans="1:14" hidden="1" outlineLevel="2">
      <c r="A1015" s="285"/>
      <c r="B1015" s="332">
        <f t="shared" si="31"/>
        <v>58</v>
      </c>
      <c r="C1015" s="58" t="s">
        <v>4880</v>
      </c>
      <c r="D1015" s="246" t="s">
        <v>4879</v>
      </c>
      <c r="E1015" s="47" t="s">
        <v>2791</v>
      </c>
      <c r="F1015" s="210" t="s">
        <v>4619</v>
      </c>
      <c r="G1015" s="359"/>
      <c r="H1015" s="83"/>
      <c r="I1015" s="83"/>
      <c r="J1015" s="48"/>
      <c r="K1015" s="36"/>
      <c r="L1015" s="98">
        <v>38362</v>
      </c>
      <c r="M1015" s="98"/>
      <c r="N1015" t="str">
        <f t="shared" si="32"/>
        <v/>
      </c>
    </row>
    <row r="1016" spans="1:14" hidden="1" outlineLevel="2">
      <c r="A1016" s="285"/>
      <c r="B1016" s="332">
        <f t="shared" si="31"/>
        <v>58</v>
      </c>
      <c r="C1016" s="58" t="s">
        <v>4884</v>
      </c>
      <c r="D1016" s="246" t="s">
        <v>4883</v>
      </c>
      <c r="E1016" s="47" t="s">
        <v>2791</v>
      </c>
      <c r="F1016" s="210" t="s">
        <v>4619</v>
      </c>
      <c r="G1016" s="359"/>
      <c r="H1016" s="83"/>
      <c r="I1016" s="83"/>
      <c r="J1016" s="48"/>
      <c r="K1016" s="36"/>
      <c r="L1016" s="98">
        <v>38362</v>
      </c>
      <c r="M1016" s="98"/>
      <c r="N1016" t="str">
        <f t="shared" si="32"/>
        <v/>
      </c>
    </row>
    <row r="1017" spans="1:14" hidden="1" outlineLevel="2">
      <c r="A1017" s="285"/>
      <c r="B1017" s="332">
        <f t="shared" si="31"/>
        <v>58</v>
      </c>
      <c r="C1017" s="58" t="s">
        <v>4886</v>
      </c>
      <c r="D1017" s="246" t="s">
        <v>4885</v>
      </c>
      <c r="E1017" s="47" t="s">
        <v>2791</v>
      </c>
      <c r="F1017" s="210" t="s">
        <v>4619</v>
      </c>
      <c r="G1017" s="359"/>
      <c r="H1017" s="83"/>
      <c r="I1017" s="83"/>
      <c r="J1017" s="48"/>
      <c r="K1017" s="36"/>
      <c r="L1017" s="98">
        <v>38362</v>
      </c>
      <c r="M1017" s="98"/>
      <c r="N1017" t="str">
        <f t="shared" si="32"/>
        <v/>
      </c>
    </row>
    <row r="1018" spans="1:14" hidden="1" outlineLevel="2">
      <c r="A1018" s="285"/>
      <c r="B1018" s="332">
        <f t="shared" si="31"/>
        <v>58</v>
      </c>
      <c r="C1018" s="58" t="s">
        <v>4863</v>
      </c>
      <c r="D1018" s="246" t="s">
        <v>4862</v>
      </c>
      <c r="E1018" s="47" t="s">
        <v>2791</v>
      </c>
      <c r="F1018" s="210" t="s">
        <v>4619</v>
      </c>
      <c r="G1018" s="359"/>
      <c r="H1018" s="83"/>
      <c r="I1018" s="83"/>
      <c r="J1018" s="48"/>
      <c r="K1018" s="36"/>
      <c r="L1018" s="98">
        <v>38362</v>
      </c>
      <c r="M1018" s="98"/>
      <c r="N1018" t="str">
        <f t="shared" si="32"/>
        <v/>
      </c>
    </row>
    <row r="1019" spans="1:14" hidden="1" outlineLevel="2">
      <c r="A1019" s="285"/>
      <c r="B1019" s="332">
        <f t="shared" si="31"/>
        <v>58</v>
      </c>
      <c r="C1019" s="58" t="s">
        <v>3054</v>
      </c>
      <c r="D1019" s="246" t="s">
        <v>3053</v>
      </c>
      <c r="E1019" s="47" t="s">
        <v>2791</v>
      </c>
      <c r="F1019" s="210" t="s">
        <v>4619</v>
      </c>
      <c r="G1019" s="359"/>
      <c r="H1019" s="83"/>
      <c r="I1019" s="83"/>
      <c r="J1019" s="48"/>
      <c r="K1019" s="36"/>
      <c r="L1019" s="98">
        <v>38362</v>
      </c>
      <c r="M1019" s="98"/>
      <c r="N1019" t="str">
        <f t="shared" si="32"/>
        <v/>
      </c>
    </row>
    <row r="1020" spans="1:14" hidden="1" outlineLevel="2">
      <c r="A1020" s="285"/>
      <c r="B1020" s="332">
        <f t="shared" si="31"/>
        <v>58</v>
      </c>
      <c r="C1020" s="58" t="s">
        <v>4882</v>
      </c>
      <c r="D1020" s="246" t="s">
        <v>4881</v>
      </c>
      <c r="E1020" s="47" t="s">
        <v>2791</v>
      </c>
      <c r="F1020" s="210" t="s">
        <v>4619</v>
      </c>
      <c r="G1020" s="359"/>
      <c r="H1020" s="83"/>
      <c r="I1020" s="83"/>
      <c r="J1020" s="48"/>
      <c r="K1020" s="36"/>
      <c r="L1020" s="98">
        <v>38362</v>
      </c>
      <c r="M1020" s="98"/>
      <c r="N1020" t="str">
        <f t="shared" si="32"/>
        <v>DUPLICATE</v>
      </c>
    </row>
    <row r="1021" spans="1:14" hidden="1" outlineLevel="2">
      <c r="A1021" s="285"/>
      <c r="B1021" s="332">
        <f t="shared" si="31"/>
        <v>58</v>
      </c>
      <c r="C1021" s="58" t="s">
        <v>4280</v>
      </c>
      <c r="D1021" s="246" t="s">
        <v>4279</v>
      </c>
      <c r="E1021" s="47" t="s">
        <v>2791</v>
      </c>
      <c r="F1021" s="210" t="s">
        <v>4619</v>
      </c>
      <c r="G1021" s="359"/>
      <c r="H1021" s="83"/>
      <c r="I1021" s="83"/>
      <c r="J1021" s="48"/>
      <c r="K1021" s="36"/>
      <c r="L1021" s="98">
        <v>38362</v>
      </c>
      <c r="M1021" s="98"/>
      <c r="N1021" t="str">
        <f t="shared" si="32"/>
        <v/>
      </c>
    </row>
    <row r="1022" spans="1:14" hidden="1" outlineLevel="2">
      <c r="A1022" s="285"/>
      <c r="B1022" s="332">
        <f t="shared" ref="B1022:B1085" si="33">IF(A1022&gt;0,A1022,B1021)</f>
        <v>58</v>
      </c>
      <c r="C1022" s="58" t="s">
        <v>1849</v>
      </c>
      <c r="D1022" s="246" t="s">
        <v>1848</v>
      </c>
      <c r="E1022" s="47" t="s">
        <v>2791</v>
      </c>
      <c r="F1022" s="210" t="s">
        <v>4619</v>
      </c>
      <c r="G1022" s="359"/>
      <c r="H1022" s="83"/>
      <c r="I1022" s="83"/>
      <c r="J1022" s="48"/>
      <c r="K1022" s="36"/>
      <c r="L1022" s="98">
        <v>38362</v>
      </c>
      <c r="M1022" s="98"/>
      <c r="N1022" t="str">
        <f t="shared" si="32"/>
        <v/>
      </c>
    </row>
    <row r="1023" spans="1:14" hidden="1" outlineLevel="2">
      <c r="A1023" s="285"/>
      <c r="B1023" s="332">
        <f t="shared" si="33"/>
        <v>58</v>
      </c>
      <c r="C1023" s="58" t="s">
        <v>853</v>
      </c>
      <c r="D1023" s="246" t="s">
        <v>852</v>
      </c>
      <c r="E1023" s="47" t="s">
        <v>2791</v>
      </c>
      <c r="F1023" s="210" t="s">
        <v>4619</v>
      </c>
      <c r="G1023" s="359"/>
      <c r="H1023" s="83"/>
      <c r="I1023" s="83"/>
      <c r="J1023" s="48"/>
      <c r="K1023" s="36"/>
      <c r="L1023" s="98">
        <v>38362</v>
      </c>
      <c r="M1023" s="98"/>
      <c r="N1023" t="str">
        <f t="shared" si="32"/>
        <v/>
      </c>
    </row>
    <row r="1024" spans="1:14" hidden="1" outlineLevel="2">
      <c r="A1024" s="285"/>
      <c r="B1024" s="332">
        <f t="shared" si="33"/>
        <v>58</v>
      </c>
      <c r="C1024" s="58" t="s">
        <v>3178</v>
      </c>
      <c r="D1024" s="246" t="s">
        <v>3177</v>
      </c>
      <c r="E1024" s="47" t="s">
        <v>2791</v>
      </c>
      <c r="F1024" s="210" t="s">
        <v>4619</v>
      </c>
      <c r="G1024" s="359"/>
      <c r="H1024" s="83"/>
      <c r="I1024" s="83"/>
      <c r="J1024" s="48"/>
      <c r="K1024" s="36"/>
      <c r="L1024" s="98">
        <v>38362</v>
      </c>
      <c r="M1024" s="98"/>
      <c r="N1024" t="str">
        <f t="shared" si="32"/>
        <v/>
      </c>
    </row>
    <row r="1025" spans="1:14" hidden="1" outlineLevel="2">
      <c r="A1025" s="285"/>
      <c r="B1025" s="332">
        <f t="shared" si="33"/>
        <v>58</v>
      </c>
      <c r="C1025" s="58" t="s">
        <v>4890</v>
      </c>
      <c r="D1025" s="246" t="s">
        <v>4889</v>
      </c>
      <c r="E1025" s="47" t="s">
        <v>2791</v>
      </c>
      <c r="F1025" s="210" t="s">
        <v>4619</v>
      </c>
      <c r="G1025" s="359"/>
      <c r="H1025" s="83"/>
      <c r="I1025" s="83"/>
      <c r="J1025" s="48"/>
      <c r="K1025" s="36"/>
      <c r="L1025" s="98">
        <v>38362</v>
      </c>
      <c r="M1025" s="98"/>
      <c r="N1025" t="str">
        <f t="shared" si="32"/>
        <v/>
      </c>
    </row>
    <row r="1026" spans="1:14" hidden="1" outlineLevel="2">
      <c r="A1026" s="285"/>
      <c r="B1026" s="332">
        <f t="shared" si="33"/>
        <v>58</v>
      </c>
      <c r="C1026" s="58" t="s">
        <v>3410</v>
      </c>
      <c r="D1026" s="246" t="s">
        <v>3409</v>
      </c>
      <c r="E1026" s="47" t="s">
        <v>2791</v>
      </c>
      <c r="F1026" s="210" t="s">
        <v>4619</v>
      </c>
      <c r="G1026" s="359"/>
      <c r="H1026" s="83"/>
      <c r="I1026" s="83"/>
      <c r="J1026" s="48"/>
      <c r="K1026" s="36"/>
      <c r="L1026" s="98">
        <v>38362</v>
      </c>
      <c r="M1026" s="98"/>
      <c r="N1026" t="str">
        <f t="shared" ref="N1026:N1089" si="34">IF(D1026="NA","",IF(COUNTIF($D$2:$D$4998,D1026)&gt;1,"DUPLICATE",""))</f>
        <v/>
      </c>
    </row>
    <row r="1027" spans="1:14" hidden="1" outlineLevel="2">
      <c r="A1027" s="285"/>
      <c r="B1027" s="332">
        <f t="shared" si="33"/>
        <v>58</v>
      </c>
      <c r="C1027" s="58" t="s">
        <v>1851</v>
      </c>
      <c r="D1027" s="246" t="s">
        <v>1850</v>
      </c>
      <c r="E1027" s="47" t="s">
        <v>2791</v>
      </c>
      <c r="F1027" s="210" t="s">
        <v>4619</v>
      </c>
      <c r="G1027" s="359"/>
      <c r="H1027" s="83"/>
      <c r="I1027" s="83"/>
      <c r="J1027" s="48"/>
      <c r="K1027" s="36"/>
      <c r="L1027" s="98">
        <v>38362</v>
      </c>
      <c r="M1027" s="98"/>
      <c r="N1027" t="str">
        <f t="shared" si="34"/>
        <v/>
      </c>
    </row>
    <row r="1028" spans="1:14" hidden="1" outlineLevel="2">
      <c r="A1028" s="285"/>
      <c r="B1028" s="332">
        <f t="shared" si="33"/>
        <v>58</v>
      </c>
      <c r="C1028" s="58" t="s">
        <v>3663</v>
      </c>
      <c r="D1028" s="246" t="s">
        <v>3662</v>
      </c>
      <c r="E1028" s="47" t="s">
        <v>2791</v>
      </c>
      <c r="F1028" s="210" t="s">
        <v>4619</v>
      </c>
      <c r="G1028" s="359"/>
      <c r="H1028" s="83"/>
      <c r="I1028" s="83"/>
      <c r="J1028" s="48"/>
      <c r="K1028" s="36"/>
      <c r="L1028" s="98">
        <v>38362</v>
      </c>
      <c r="M1028" s="98"/>
      <c r="N1028" t="str">
        <f t="shared" si="34"/>
        <v/>
      </c>
    </row>
    <row r="1029" spans="1:14" hidden="1" outlineLevel="2">
      <c r="A1029" s="285"/>
      <c r="B1029" s="332">
        <f t="shared" si="33"/>
        <v>58</v>
      </c>
      <c r="C1029" s="58" t="s">
        <v>1763</v>
      </c>
      <c r="D1029" s="246" t="s">
        <v>1762</v>
      </c>
      <c r="E1029" s="47" t="s">
        <v>2791</v>
      </c>
      <c r="F1029" s="210" t="s">
        <v>4619</v>
      </c>
      <c r="G1029" s="359"/>
      <c r="H1029" s="83"/>
      <c r="I1029" s="83"/>
      <c r="J1029" s="48"/>
      <c r="K1029" s="36"/>
      <c r="L1029" s="98">
        <v>38362</v>
      </c>
      <c r="M1029" s="98"/>
      <c r="N1029" t="str">
        <f t="shared" si="34"/>
        <v/>
      </c>
    </row>
    <row r="1030" spans="1:14" hidden="1" outlineLevel="2">
      <c r="A1030" s="285"/>
      <c r="B1030" s="332">
        <f t="shared" si="33"/>
        <v>58</v>
      </c>
      <c r="C1030" s="58" t="s">
        <v>1853</v>
      </c>
      <c r="D1030" s="246" t="s">
        <v>1852</v>
      </c>
      <c r="E1030" s="47" t="s">
        <v>2791</v>
      </c>
      <c r="F1030" s="210" t="s">
        <v>4619</v>
      </c>
      <c r="G1030" s="359"/>
      <c r="H1030" s="83"/>
      <c r="I1030" s="83"/>
      <c r="J1030" s="48"/>
      <c r="K1030" s="36"/>
      <c r="L1030" s="98">
        <v>38362</v>
      </c>
      <c r="M1030" s="98"/>
      <c r="N1030" t="str">
        <f t="shared" si="34"/>
        <v/>
      </c>
    </row>
    <row r="1031" spans="1:14" hidden="1" outlineLevel="2">
      <c r="A1031" s="285"/>
      <c r="B1031" s="332">
        <f t="shared" si="33"/>
        <v>58</v>
      </c>
      <c r="C1031" s="58" t="s">
        <v>3641</v>
      </c>
      <c r="D1031" s="246" t="s">
        <v>1847</v>
      </c>
      <c r="E1031" s="47" t="s">
        <v>2791</v>
      </c>
      <c r="F1031" s="210" t="s">
        <v>4619</v>
      </c>
      <c r="G1031" s="359"/>
      <c r="H1031" s="83"/>
      <c r="I1031" s="83"/>
      <c r="J1031" s="48"/>
      <c r="K1031" s="36"/>
      <c r="L1031" s="98">
        <v>38362</v>
      </c>
      <c r="M1031" s="98"/>
      <c r="N1031" t="str">
        <f t="shared" si="34"/>
        <v/>
      </c>
    </row>
    <row r="1032" spans="1:14" hidden="1" outlineLevel="2">
      <c r="A1032" s="285"/>
      <c r="B1032" s="332">
        <f t="shared" si="33"/>
        <v>58</v>
      </c>
      <c r="C1032" s="58" t="s">
        <v>1890</v>
      </c>
      <c r="D1032" s="246" t="s">
        <v>1889</v>
      </c>
      <c r="E1032" s="47" t="s">
        <v>2791</v>
      </c>
      <c r="F1032" s="210" t="s">
        <v>4619</v>
      </c>
      <c r="G1032" s="359"/>
      <c r="H1032" s="83"/>
      <c r="I1032" s="83"/>
      <c r="J1032" s="48"/>
      <c r="K1032" s="36"/>
      <c r="L1032" s="98">
        <v>38362</v>
      </c>
      <c r="M1032" s="98"/>
      <c r="N1032" t="str">
        <f t="shared" si="34"/>
        <v/>
      </c>
    </row>
    <row r="1033" spans="1:14" hidden="1" outlineLevel="2">
      <c r="A1033" s="285"/>
      <c r="B1033" s="332">
        <f t="shared" si="33"/>
        <v>58</v>
      </c>
      <c r="C1033" s="58" t="s">
        <v>5054</v>
      </c>
      <c r="D1033" s="246" t="s">
        <v>5053</v>
      </c>
      <c r="E1033" s="47" t="s">
        <v>2791</v>
      </c>
      <c r="F1033" s="210" t="s">
        <v>4619</v>
      </c>
      <c r="G1033" s="359"/>
      <c r="H1033" s="83"/>
      <c r="I1033" s="83"/>
      <c r="J1033" s="48"/>
      <c r="K1033" s="36"/>
      <c r="L1033" s="98">
        <v>38362</v>
      </c>
      <c r="M1033" s="98"/>
      <c r="N1033" t="str">
        <f t="shared" si="34"/>
        <v/>
      </c>
    </row>
    <row r="1034" spans="1:14" hidden="1" outlineLevel="2">
      <c r="A1034" s="285"/>
      <c r="B1034" s="332">
        <f t="shared" si="33"/>
        <v>58</v>
      </c>
      <c r="C1034" s="58" t="s">
        <v>930</v>
      </c>
      <c r="D1034" s="246" t="s">
        <v>929</v>
      </c>
      <c r="E1034" s="47" t="s">
        <v>2791</v>
      </c>
      <c r="F1034" s="210" t="s">
        <v>4619</v>
      </c>
      <c r="G1034" s="359"/>
      <c r="H1034" s="83"/>
      <c r="I1034" s="83"/>
      <c r="J1034" s="48"/>
      <c r="K1034" s="36"/>
      <c r="L1034" s="98">
        <v>38362</v>
      </c>
      <c r="M1034" s="98"/>
      <c r="N1034" t="str">
        <f t="shared" si="34"/>
        <v/>
      </c>
    </row>
    <row r="1035" spans="1:14" hidden="1" outlineLevel="2">
      <c r="A1035" s="285"/>
      <c r="B1035" s="332">
        <f t="shared" si="33"/>
        <v>58</v>
      </c>
      <c r="C1035" s="58" t="s">
        <v>140</v>
      </c>
      <c r="D1035" s="246" t="s">
        <v>139</v>
      </c>
      <c r="E1035" s="47" t="s">
        <v>2791</v>
      </c>
      <c r="F1035" s="210" t="s">
        <v>4619</v>
      </c>
      <c r="G1035" s="359"/>
      <c r="H1035" s="83"/>
      <c r="I1035" s="83"/>
      <c r="J1035" s="48"/>
      <c r="K1035" s="36"/>
      <c r="L1035" s="98">
        <v>38362</v>
      </c>
      <c r="M1035" s="98"/>
      <c r="N1035" t="str">
        <f t="shared" si="34"/>
        <v>DUPLICATE</v>
      </c>
    </row>
    <row r="1036" spans="1:14" hidden="1" outlineLevel="2">
      <c r="A1036" s="285"/>
      <c r="B1036" s="332">
        <f t="shared" si="33"/>
        <v>58</v>
      </c>
      <c r="C1036" s="58" t="s">
        <v>4982</v>
      </c>
      <c r="D1036" s="246" t="s">
        <v>4981</v>
      </c>
      <c r="E1036" s="47" t="s">
        <v>2791</v>
      </c>
      <c r="F1036" s="210" t="s">
        <v>4619</v>
      </c>
      <c r="G1036" s="359"/>
      <c r="H1036" s="83"/>
      <c r="I1036" s="83"/>
      <c r="J1036" s="48"/>
      <c r="K1036" s="36"/>
      <c r="L1036" s="98">
        <v>38362</v>
      </c>
      <c r="M1036" s="98"/>
      <c r="N1036" t="str">
        <f t="shared" si="34"/>
        <v/>
      </c>
    </row>
    <row r="1037" spans="1:14" hidden="1" outlineLevel="2">
      <c r="A1037" s="285"/>
      <c r="B1037" s="332">
        <f t="shared" si="33"/>
        <v>58</v>
      </c>
      <c r="C1037" s="58" t="s">
        <v>2744</v>
      </c>
      <c r="D1037" s="246" t="s">
        <v>2743</v>
      </c>
      <c r="E1037" s="47" t="s">
        <v>2791</v>
      </c>
      <c r="F1037" s="210" t="s">
        <v>4619</v>
      </c>
      <c r="G1037" s="359"/>
      <c r="H1037" s="83"/>
      <c r="I1037" s="83"/>
      <c r="J1037" s="48"/>
      <c r="K1037" s="36"/>
      <c r="L1037" s="98">
        <v>38362</v>
      </c>
      <c r="M1037" s="98"/>
      <c r="N1037" t="str">
        <f t="shared" si="34"/>
        <v>DUPLICATE</v>
      </c>
    </row>
    <row r="1038" spans="1:14" hidden="1" outlineLevel="2">
      <c r="A1038" s="285"/>
      <c r="B1038" s="332">
        <f t="shared" si="33"/>
        <v>58</v>
      </c>
      <c r="C1038" s="58" t="s">
        <v>4710</v>
      </c>
      <c r="D1038" s="246" t="s">
        <v>4709</v>
      </c>
      <c r="E1038" s="47" t="s">
        <v>2791</v>
      </c>
      <c r="F1038" s="210" t="s">
        <v>4619</v>
      </c>
      <c r="G1038" s="359"/>
      <c r="H1038" s="83"/>
      <c r="I1038" s="83"/>
      <c r="J1038" s="48"/>
      <c r="K1038" s="36"/>
      <c r="L1038" s="98">
        <v>38362</v>
      </c>
      <c r="M1038" s="98"/>
      <c r="N1038" t="str">
        <f t="shared" si="34"/>
        <v/>
      </c>
    </row>
    <row r="1039" spans="1:14" ht="26.4" hidden="1" outlineLevel="2">
      <c r="A1039" s="285"/>
      <c r="B1039" s="332">
        <f t="shared" si="33"/>
        <v>58</v>
      </c>
      <c r="C1039" s="58" t="s">
        <v>839</v>
      </c>
      <c r="D1039" s="246" t="s">
        <v>838</v>
      </c>
      <c r="E1039" s="47" t="s">
        <v>2791</v>
      </c>
      <c r="F1039" s="210" t="s">
        <v>4619</v>
      </c>
      <c r="G1039" s="359"/>
      <c r="H1039" s="83"/>
      <c r="I1039" s="83"/>
      <c r="J1039" s="48"/>
      <c r="K1039" s="36"/>
      <c r="L1039" s="98">
        <v>38362</v>
      </c>
      <c r="M1039" s="98"/>
      <c r="N1039" t="str">
        <f t="shared" si="34"/>
        <v/>
      </c>
    </row>
    <row r="1040" spans="1:14" ht="26.4" hidden="1" outlineLevel="2">
      <c r="A1040" s="285"/>
      <c r="B1040" s="332">
        <f t="shared" si="33"/>
        <v>58</v>
      </c>
      <c r="C1040" s="58" t="s">
        <v>3761</v>
      </c>
      <c r="D1040" s="246" t="s">
        <v>3760</v>
      </c>
      <c r="E1040" s="47" t="s">
        <v>2791</v>
      </c>
      <c r="F1040" s="210" t="s">
        <v>4619</v>
      </c>
      <c r="G1040" s="359"/>
      <c r="H1040" s="83"/>
      <c r="I1040" s="83"/>
      <c r="J1040" s="48"/>
      <c r="K1040" s="36"/>
      <c r="L1040" s="98">
        <v>38362</v>
      </c>
      <c r="M1040" s="98"/>
      <c r="N1040" t="str">
        <f t="shared" si="34"/>
        <v/>
      </c>
    </row>
    <row r="1041" spans="1:14" hidden="1" outlineLevel="2">
      <c r="A1041" s="285"/>
      <c r="B1041" s="332">
        <f t="shared" si="33"/>
        <v>58</v>
      </c>
      <c r="C1041" s="58" t="s">
        <v>4930</v>
      </c>
      <c r="D1041" s="246" t="s">
        <v>4929</v>
      </c>
      <c r="E1041" s="47" t="s">
        <v>2791</v>
      </c>
      <c r="F1041" s="210" t="s">
        <v>4619</v>
      </c>
      <c r="G1041" s="359"/>
      <c r="H1041" s="83"/>
      <c r="I1041" s="83"/>
      <c r="J1041" s="48"/>
      <c r="K1041" s="36"/>
      <c r="L1041" s="98">
        <v>38362</v>
      </c>
      <c r="M1041" s="98"/>
      <c r="N1041" t="str">
        <f t="shared" si="34"/>
        <v/>
      </c>
    </row>
    <row r="1042" spans="1:14" hidden="1" outlineLevel="2">
      <c r="A1042" s="285"/>
      <c r="B1042" s="332">
        <f t="shared" si="33"/>
        <v>58</v>
      </c>
      <c r="C1042" s="58" t="s">
        <v>4002</v>
      </c>
      <c r="D1042" s="246" t="s">
        <v>4001</v>
      </c>
      <c r="E1042" s="47" t="s">
        <v>2791</v>
      </c>
      <c r="F1042" s="210" t="s">
        <v>4619</v>
      </c>
      <c r="G1042" s="359"/>
      <c r="H1042" s="83"/>
      <c r="I1042" s="83"/>
      <c r="J1042" s="48"/>
      <c r="K1042" s="36"/>
      <c r="L1042" s="98">
        <v>38362</v>
      </c>
      <c r="M1042" s="98"/>
      <c r="N1042" t="str">
        <f t="shared" si="34"/>
        <v/>
      </c>
    </row>
    <row r="1043" spans="1:14" ht="26.4" hidden="1" outlineLevel="2">
      <c r="A1043" s="285"/>
      <c r="B1043" s="332">
        <f t="shared" si="33"/>
        <v>58</v>
      </c>
      <c r="C1043" s="58" t="s">
        <v>1909</v>
      </c>
      <c r="D1043" s="246" t="s">
        <v>1908</v>
      </c>
      <c r="E1043" s="47" t="s">
        <v>2791</v>
      </c>
      <c r="F1043" s="210" t="s">
        <v>4619</v>
      </c>
      <c r="G1043" s="359"/>
      <c r="H1043" s="83"/>
      <c r="I1043" s="83"/>
      <c r="J1043" s="48"/>
      <c r="K1043" s="36"/>
      <c r="L1043" s="98">
        <v>38362</v>
      </c>
      <c r="M1043" s="98"/>
      <c r="N1043" t="str">
        <f t="shared" si="34"/>
        <v/>
      </c>
    </row>
    <row r="1044" spans="1:14" hidden="1" outlineLevel="2">
      <c r="A1044" s="285"/>
      <c r="B1044" s="332">
        <f t="shared" si="33"/>
        <v>58</v>
      </c>
      <c r="C1044" s="58" t="s">
        <v>2075</v>
      </c>
      <c r="D1044" s="246" t="s">
        <v>2074</v>
      </c>
      <c r="E1044" s="47" t="s">
        <v>2791</v>
      </c>
      <c r="F1044" s="210" t="s">
        <v>4619</v>
      </c>
      <c r="G1044" s="359"/>
      <c r="H1044" s="83"/>
      <c r="I1044" s="83"/>
      <c r="J1044" s="48"/>
      <c r="K1044" s="36"/>
      <c r="L1044" s="98">
        <v>38362</v>
      </c>
      <c r="M1044" s="98"/>
      <c r="N1044" t="str">
        <f t="shared" si="34"/>
        <v/>
      </c>
    </row>
    <row r="1045" spans="1:14" hidden="1" outlineLevel="2">
      <c r="A1045" s="285"/>
      <c r="B1045" s="332">
        <f t="shared" si="33"/>
        <v>58</v>
      </c>
      <c r="C1045" s="58" t="s">
        <v>1280</v>
      </c>
      <c r="D1045" s="246" t="s">
        <v>1279</v>
      </c>
      <c r="E1045" s="47" t="s">
        <v>2791</v>
      </c>
      <c r="F1045" s="210" t="s">
        <v>4619</v>
      </c>
      <c r="G1045" s="359"/>
      <c r="H1045" s="83"/>
      <c r="I1045" s="83"/>
      <c r="J1045" s="48"/>
      <c r="K1045" s="36"/>
      <c r="L1045" s="98">
        <v>38362</v>
      </c>
      <c r="M1045" s="98"/>
      <c r="N1045" t="str">
        <f t="shared" si="34"/>
        <v/>
      </c>
    </row>
    <row r="1046" spans="1:14" hidden="1" outlineLevel="2">
      <c r="A1046" s="285"/>
      <c r="B1046" s="332">
        <f t="shared" si="33"/>
        <v>58</v>
      </c>
      <c r="C1046" s="58" t="s">
        <v>188</v>
      </c>
      <c r="D1046" s="246" t="s">
        <v>187</v>
      </c>
      <c r="E1046" s="47" t="s">
        <v>2791</v>
      </c>
      <c r="F1046" s="210" t="s">
        <v>4619</v>
      </c>
      <c r="G1046" s="359"/>
      <c r="H1046" s="83"/>
      <c r="I1046" s="83"/>
      <c r="J1046" s="48"/>
      <c r="K1046" s="36"/>
      <c r="L1046" s="98">
        <v>38362</v>
      </c>
      <c r="M1046" s="98"/>
      <c r="N1046" t="str">
        <f t="shared" si="34"/>
        <v/>
      </c>
    </row>
    <row r="1047" spans="1:14" hidden="1" outlineLevel="2">
      <c r="A1047" s="285"/>
      <c r="B1047" s="332">
        <f t="shared" si="33"/>
        <v>58</v>
      </c>
      <c r="C1047" s="58" t="s">
        <v>1761</v>
      </c>
      <c r="D1047" s="246" t="s">
        <v>4893</v>
      </c>
      <c r="E1047" s="47" t="s">
        <v>2791</v>
      </c>
      <c r="F1047" s="210" t="s">
        <v>1939</v>
      </c>
      <c r="G1047" s="359"/>
      <c r="H1047" s="83"/>
      <c r="I1047" s="83"/>
      <c r="J1047" s="48"/>
      <c r="K1047" s="36"/>
      <c r="L1047" s="98">
        <v>38362</v>
      </c>
      <c r="M1047" s="98"/>
      <c r="N1047" t="str">
        <f t="shared" si="34"/>
        <v/>
      </c>
    </row>
    <row r="1048" spans="1:14" hidden="1" outlineLevel="2">
      <c r="A1048" s="285"/>
      <c r="B1048" s="332">
        <f t="shared" si="33"/>
        <v>58</v>
      </c>
      <c r="C1048" s="58" t="s">
        <v>4547</v>
      </c>
      <c r="D1048" s="246" t="s">
        <v>4546</v>
      </c>
      <c r="E1048" s="47" t="s">
        <v>2791</v>
      </c>
      <c r="F1048" s="210" t="s">
        <v>4676</v>
      </c>
      <c r="G1048" s="359" t="s">
        <v>5357</v>
      </c>
      <c r="H1048" s="83"/>
      <c r="I1048" s="83"/>
      <c r="J1048" s="48"/>
      <c r="K1048" s="36"/>
      <c r="L1048" s="98">
        <v>38362</v>
      </c>
      <c r="M1048" s="98">
        <v>42036</v>
      </c>
      <c r="N1048" t="str">
        <f t="shared" si="34"/>
        <v/>
      </c>
    </row>
    <row r="1049" spans="1:14" hidden="1" outlineLevel="2">
      <c r="A1049" s="285"/>
      <c r="B1049" s="332">
        <f t="shared" si="33"/>
        <v>58</v>
      </c>
      <c r="C1049" s="58" t="s">
        <v>4278</v>
      </c>
      <c r="D1049" s="246" t="s">
        <v>4277</v>
      </c>
      <c r="E1049" s="47" t="s">
        <v>2791</v>
      </c>
      <c r="F1049" s="210" t="s">
        <v>4619</v>
      </c>
      <c r="G1049" s="359"/>
      <c r="H1049" s="83"/>
      <c r="I1049" s="83"/>
      <c r="J1049" s="48"/>
      <c r="K1049" s="36"/>
      <c r="L1049" s="98">
        <v>38362</v>
      </c>
      <c r="M1049" s="98"/>
      <c r="N1049" t="str">
        <f t="shared" si="34"/>
        <v/>
      </c>
    </row>
    <row r="1050" spans="1:14" hidden="1" outlineLevel="2">
      <c r="A1050" s="285"/>
      <c r="B1050" s="332">
        <f t="shared" si="33"/>
        <v>58</v>
      </c>
      <c r="C1050" s="58" t="s">
        <v>2738</v>
      </c>
      <c r="D1050" s="246" t="s">
        <v>2737</v>
      </c>
      <c r="E1050" s="47" t="s">
        <v>2791</v>
      </c>
      <c r="F1050" s="210" t="s">
        <v>4619</v>
      </c>
      <c r="G1050" s="359"/>
      <c r="H1050" s="83"/>
      <c r="I1050" s="83"/>
      <c r="J1050" s="48"/>
      <c r="K1050" s="36"/>
      <c r="L1050" s="98">
        <v>38362</v>
      </c>
      <c r="M1050" s="98"/>
      <c r="N1050" t="str">
        <f t="shared" si="34"/>
        <v/>
      </c>
    </row>
    <row r="1051" spans="1:14" hidden="1" outlineLevel="2">
      <c r="A1051" s="285"/>
      <c r="B1051" s="332">
        <f t="shared" si="33"/>
        <v>58</v>
      </c>
      <c r="C1051" s="58" t="s">
        <v>4888</v>
      </c>
      <c r="D1051" s="246" t="s">
        <v>4887</v>
      </c>
      <c r="E1051" s="47" t="s">
        <v>2791</v>
      </c>
      <c r="F1051" s="210" t="s">
        <v>4619</v>
      </c>
      <c r="G1051" s="359"/>
      <c r="H1051" s="83"/>
      <c r="I1051" s="83"/>
      <c r="J1051" s="48"/>
      <c r="K1051" s="36"/>
      <c r="L1051" s="98">
        <v>38362</v>
      </c>
      <c r="M1051" s="98"/>
      <c r="N1051" t="str">
        <f t="shared" si="34"/>
        <v/>
      </c>
    </row>
    <row r="1052" spans="1:14" ht="26.4" hidden="1" outlineLevel="2">
      <c r="A1052" s="285"/>
      <c r="B1052" s="332">
        <f t="shared" si="33"/>
        <v>58</v>
      </c>
      <c r="C1052" s="58" t="s">
        <v>93</v>
      </c>
      <c r="D1052" s="246" t="s">
        <v>92</v>
      </c>
      <c r="E1052" s="47" t="s">
        <v>2791</v>
      </c>
      <c r="F1052" s="210" t="s">
        <v>4619</v>
      </c>
      <c r="G1052" s="359"/>
      <c r="H1052" s="83"/>
      <c r="I1052" s="83"/>
      <c r="J1052" s="48"/>
      <c r="K1052" s="36"/>
      <c r="L1052" s="98">
        <v>38362</v>
      </c>
      <c r="M1052" s="98"/>
      <c r="N1052" t="str">
        <f t="shared" si="34"/>
        <v/>
      </c>
    </row>
    <row r="1053" spans="1:14" hidden="1" outlineLevel="2">
      <c r="A1053" s="285"/>
      <c r="B1053" s="332">
        <f t="shared" si="33"/>
        <v>58</v>
      </c>
      <c r="C1053" s="58" t="s">
        <v>494</v>
      </c>
      <c r="D1053" s="246" t="s">
        <v>493</v>
      </c>
      <c r="E1053" s="47" t="s">
        <v>2791</v>
      </c>
      <c r="F1053" s="210" t="s">
        <v>4619</v>
      </c>
      <c r="G1053" s="359"/>
      <c r="H1053" s="83"/>
      <c r="I1053" s="83"/>
      <c r="J1053" s="48"/>
      <c r="K1053" s="36"/>
      <c r="L1053" s="98">
        <v>38362</v>
      </c>
      <c r="M1053" s="98"/>
      <c r="N1053" t="str">
        <f t="shared" si="34"/>
        <v/>
      </c>
    </row>
    <row r="1054" spans="1:14" hidden="1" outlineLevel="2">
      <c r="A1054" s="285"/>
      <c r="B1054" s="332">
        <f t="shared" si="33"/>
        <v>58</v>
      </c>
      <c r="C1054" s="58" t="s">
        <v>906</v>
      </c>
      <c r="D1054" s="246" t="s">
        <v>854</v>
      </c>
      <c r="E1054" s="47" t="s">
        <v>2791</v>
      </c>
      <c r="F1054" s="210" t="s">
        <v>4619</v>
      </c>
      <c r="G1054" s="359"/>
      <c r="H1054" s="83"/>
      <c r="I1054" s="83"/>
      <c r="J1054" s="48"/>
      <c r="K1054" s="36"/>
      <c r="L1054" s="98">
        <v>38362</v>
      </c>
      <c r="M1054" s="98"/>
      <c r="N1054" t="str">
        <f t="shared" si="34"/>
        <v/>
      </c>
    </row>
    <row r="1055" spans="1:14" ht="26.4" hidden="1" outlineLevel="2">
      <c r="A1055" s="285"/>
      <c r="B1055" s="332">
        <f t="shared" si="33"/>
        <v>58</v>
      </c>
      <c r="C1055" s="58" t="s">
        <v>2651</v>
      </c>
      <c r="D1055" s="246" t="s">
        <v>2650</v>
      </c>
      <c r="E1055" s="47" t="s">
        <v>2791</v>
      </c>
      <c r="F1055" s="210" t="s">
        <v>4619</v>
      </c>
      <c r="G1055" s="359"/>
      <c r="H1055" s="83"/>
      <c r="I1055" s="83"/>
      <c r="J1055" s="48"/>
      <c r="K1055" s="36"/>
      <c r="L1055" s="98">
        <v>38362</v>
      </c>
      <c r="M1055" s="98"/>
      <c r="N1055" t="str">
        <f t="shared" si="34"/>
        <v/>
      </c>
    </row>
    <row r="1056" spans="1:14" ht="26.4" hidden="1" outlineLevel="2">
      <c r="A1056" s="285"/>
      <c r="B1056" s="332">
        <f t="shared" si="33"/>
        <v>58</v>
      </c>
      <c r="C1056" s="58" t="s">
        <v>3759</v>
      </c>
      <c r="D1056" s="246" t="s">
        <v>3758</v>
      </c>
      <c r="E1056" s="47" t="s">
        <v>2791</v>
      </c>
      <c r="F1056" s="210" t="s">
        <v>4619</v>
      </c>
      <c r="G1056" s="359"/>
      <c r="H1056" s="83"/>
      <c r="I1056" s="83"/>
      <c r="J1056" s="48"/>
      <c r="K1056" s="36"/>
      <c r="L1056" s="98">
        <v>38362</v>
      </c>
      <c r="M1056" s="98"/>
      <c r="N1056" t="str">
        <f t="shared" si="34"/>
        <v/>
      </c>
    </row>
    <row r="1057" spans="1:14" ht="39.6" hidden="1" outlineLevel="2">
      <c r="A1057" s="285"/>
      <c r="B1057" s="332">
        <f t="shared" si="33"/>
        <v>58</v>
      </c>
      <c r="C1057" s="58" t="s">
        <v>4864</v>
      </c>
      <c r="D1057" s="246" t="s">
        <v>3065</v>
      </c>
      <c r="E1057" s="47" t="s">
        <v>2791</v>
      </c>
      <c r="F1057" s="210" t="s">
        <v>4619</v>
      </c>
      <c r="G1057" s="359"/>
      <c r="H1057" s="83"/>
      <c r="I1057" s="83"/>
      <c r="J1057" s="48"/>
      <c r="K1057" s="36"/>
      <c r="L1057" s="98">
        <v>38362</v>
      </c>
      <c r="M1057" s="98"/>
      <c r="N1057" t="str">
        <f t="shared" si="34"/>
        <v/>
      </c>
    </row>
    <row r="1058" spans="1:14" ht="39.6" hidden="1" outlineLevel="2">
      <c r="A1058" s="285"/>
      <c r="B1058" s="332">
        <f t="shared" si="33"/>
        <v>58</v>
      </c>
      <c r="C1058" s="58" t="s">
        <v>4870</v>
      </c>
      <c r="D1058" s="246" t="s">
        <v>4869</v>
      </c>
      <c r="E1058" s="47" t="s">
        <v>2791</v>
      </c>
      <c r="F1058" s="210" t="s">
        <v>4619</v>
      </c>
      <c r="G1058" s="359"/>
      <c r="H1058" s="83"/>
      <c r="I1058" s="83"/>
      <c r="J1058" s="48"/>
      <c r="K1058" s="36"/>
      <c r="L1058" s="98">
        <v>38362</v>
      </c>
      <c r="M1058" s="98"/>
      <c r="N1058" t="str">
        <f t="shared" si="34"/>
        <v/>
      </c>
    </row>
    <row r="1059" spans="1:14" hidden="1" outlineLevel="2">
      <c r="A1059" s="285"/>
      <c r="B1059" s="332">
        <f t="shared" si="33"/>
        <v>58</v>
      </c>
      <c r="C1059" s="58" t="s">
        <v>5048</v>
      </c>
      <c r="D1059" s="246" t="s">
        <v>4931</v>
      </c>
      <c r="E1059" s="47" t="s">
        <v>2791</v>
      </c>
      <c r="F1059" s="210" t="s">
        <v>4619</v>
      </c>
      <c r="G1059" s="359"/>
      <c r="H1059" s="83"/>
      <c r="I1059" s="83"/>
      <c r="J1059" s="48"/>
      <c r="K1059" s="36"/>
      <c r="L1059" s="98">
        <v>38362</v>
      </c>
      <c r="M1059" s="98"/>
      <c r="N1059" t="str">
        <f t="shared" si="34"/>
        <v/>
      </c>
    </row>
    <row r="1060" spans="1:14" ht="26.4" hidden="1" outlineLevel="2">
      <c r="A1060" s="285"/>
      <c r="B1060" s="332">
        <f t="shared" si="33"/>
        <v>58</v>
      </c>
      <c r="C1060" s="58" t="s">
        <v>1521</v>
      </c>
      <c r="D1060" s="246" t="s">
        <v>1520</v>
      </c>
      <c r="E1060" s="47" t="s">
        <v>2791</v>
      </c>
      <c r="F1060" s="210" t="s">
        <v>4619</v>
      </c>
      <c r="G1060" s="359"/>
      <c r="H1060" s="83"/>
      <c r="I1060" s="83"/>
      <c r="J1060" s="48"/>
      <c r="K1060" s="36"/>
      <c r="L1060" s="98">
        <v>38362</v>
      </c>
      <c r="M1060" s="98"/>
      <c r="N1060" t="str">
        <f t="shared" si="34"/>
        <v/>
      </c>
    </row>
    <row r="1061" spans="1:14" hidden="1" outlineLevel="2">
      <c r="A1061" s="285"/>
      <c r="B1061" s="332">
        <f t="shared" si="33"/>
        <v>58</v>
      </c>
      <c r="C1061" s="58" t="s">
        <v>4595</v>
      </c>
      <c r="D1061" s="246" t="s">
        <v>4594</v>
      </c>
      <c r="E1061" s="47" t="s">
        <v>2791</v>
      </c>
      <c r="F1061" s="210" t="s">
        <v>4619</v>
      </c>
      <c r="G1061" s="359"/>
      <c r="H1061" s="83"/>
      <c r="I1061" s="83"/>
      <c r="J1061" s="48"/>
      <c r="K1061" s="36"/>
      <c r="L1061" s="98">
        <v>38362</v>
      </c>
      <c r="M1061" s="98"/>
      <c r="N1061" t="str">
        <f t="shared" si="34"/>
        <v/>
      </c>
    </row>
    <row r="1062" spans="1:14" hidden="1" outlineLevel="2">
      <c r="A1062" s="285"/>
      <c r="B1062" s="332">
        <f t="shared" si="33"/>
        <v>58</v>
      </c>
      <c r="C1062" s="58" t="s">
        <v>3614</v>
      </c>
      <c r="D1062" s="246" t="s">
        <v>3613</v>
      </c>
      <c r="E1062" s="47" t="s">
        <v>2791</v>
      </c>
      <c r="F1062" s="210" t="s">
        <v>4619</v>
      </c>
      <c r="G1062" s="359"/>
      <c r="H1062" s="83"/>
      <c r="I1062" s="83"/>
      <c r="J1062" s="48"/>
      <c r="K1062" s="36"/>
      <c r="L1062" s="98">
        <v>38362</v>
      </c>
      <c r="M1062" s="98"/>
      <c r="N1062" t="str">
        <f t="shared" si="34"/>
        <v/>
      </c>
    </row>
    <row r="1063" spans="1:14" hidden="1" outlineLevel="2">
      <c r="A1063" s="285"/>
      <c r="B1063" s="332">
        <f t="shared" si="33"/>
        <v>58</v>
      </c>
      <c r="C1063" s="58" t="s">
        <v>851</v>
      </c>
      <c r="D1063" s="246" t="s">
        <v>850</v>
      </c>
      <c r="E1063" s="47" t="s">
        <v>2791</v>
      </c>
      <c r="F1063" s="210" t="s">
        <v>4619</v>
      </c>
      <c r="G1063" s="359"/>
      <c r="H1063" s="83"/>
      <c r="I1063" s="83"/>
      <c r="J1063" s="48"/>
      <c r="K1063" s="36"/>
      <c r="L1063" s="98">
        <v>38362</v>
      </c>
      <c r="M1063" s="98"/>
      <c r="N1063" t="str">
        <f t="shared" si="34"/>
        <v/>
      </c>
    </row>
    <row r="1064" spans="1:14" ht="26.4" hidden="1" outlineLevel="2">
      <c r="A1064" s="285"/>
      <c r="B1064" s="332">
        <f t="shared" si="33"/>
        <v>58</v>
      </c>
      <c r="C1064" s="58" t="s">
        <v>3687</v>
      </c>
      <c r="D1064" s="246" t="s">
        <v>1910</v>
      </c>
      <c r="E1064" s="47" t="s">
        <v>2791</v>
      </c>
      <c r="F1064" s="210" t="s">
        <v>4619</v>
      </c>
      <c r="G1064" s="359"/>
      <c r="H1064" s="83"/>
      <c r="I1064" s="83"/>
      <c r="J1064" s="48"/>
      <c r="K1064" s="36"/>
      <c r="L1064" s="98">
        <v>38362</v>
      </c>
      <c r="M1064" s="98"/>
      <c r="N1064" t="str">
        <f t="shared" si="34"/>
        <v/>
      </c>
    </row>
    <row r="1065" spans="1:14" ht="26.4" hidden="1" outlineLevel="2">
      <c r="A1065" s="285"/>
      <c r="B1065" s="332">
        <f t="shared" si="33"/>
        <v>58</v>
      </c>
      <c r="C1065" s="58" t="s">
        <v>5064</v>
      </c>
      <c r="D1065" s="246" t="s">
        <v>5063</v>
      </c>
      <c r="E1065" s="47" t="s">
        <v>2791</v>
      </c>
      <c r="F1065" s="210" t="s">
        <v>4619</v>
      </c>
      <c r="G1065" s="359"/>
      <c r="H1065" s="83"/>
      <c r="I1065" s="83"/>
      <c r="J1065" s="48"/>
      <c r="K1065" s="36"/>
      <c r="L1065" s="98">
        <v>38362</v>
      </c>
      <c r="M1065" s="98"/>
      <c r="N1065" t="str">
        <f t="shared" si="34"/>
        <v/>
      </c>
    </row>
    <row r="1066" spans="1:14" ht="26.4" hidden="1" outlineLevel="2">
      <c r="A1066" s="285"/>
      <c r="B1066" s="332">
        <f t="shared" si="33"/>
        <v>58</v>
      </c>
      <c r="C1066" s="58" t="s">
        <v>1260</v>
      </c>
      <c r="D1066" s="246" t="s">
        <v>1256</v>
      </c>
      <c r="E1066" s="47" t="s">
        <v>2791</v>
      </c>
      <c r="F1066" s="210" t="s">
        <v>4619</v>
      </c>
      <c r="G1066" s="359"/>
      <c r="H1066" s="83"/>
      <c r="I1066" s="83"/>
      <c r="J1066" s="48"/>
      <c r="K1066" s="36"/>
      <c r="L1066" s="98">
        <v>38362</v>
      </c>
      <c r="M1066" s="98"/>
      <c r="N1066" t="str">
        <f t="shared" si="34"/>
        <v/>
      </c>
    </row>
    <row r="1067" spans="1:14" hidden="1" outlineLevel="2">
      <c r="A1067" s="285"/>
      <c r="B1067" s="332">
        <f t="shared" si="33"/>
        <v>58</v>
      </c>
      <c r="C1067" s="58" t="s">
        <v>4755</v>
      </c>
      <c r="D1067" s="246" t="s">
        <v>4754</v>
      </c>
      <c r="E1067" s="47" t="s">
        <v>2791</v>
      </c>
      <c r="F1067" s="210" t="s">
        <v>4619</v>
      </c>
      <c r="G1067" s="359"/>
      <c r="H1067" s="83"/>
      <c r="I1067" s="83"/>
      <c r="J1067" s="48"/>
      <c r="K1067" s="36"/>
      <c r="L1067" s="98">
        <v>38362</v>
      </c>
      <c r="M1067" s="98"/>
      <c r="N1067" t="str">
        <f t="shared" si="34"/>
        <v/>
      </c>
    </row>
    <row r="1068" spans="1:14" hidden="1" outlineLevel="2">
      <c r="A1068" s="285"/>
      <c r="B1068" s="332">
        <f t="shared" si="33"/>
        <v>58</v>
      </c>
      <c r="C1068" s="58" t="s">
        <v>4704</v>
      </c>
      <c r="D1068" s="246" t="s">
        <v>4703</v>
      </c>
      <c r="E1068" s="47" t="s">
        <v>2791</v>
      </c>
      <c r="F1068" s="210" t="s">
        <v>4619</v>
      </c>
      <c r="G1068" s="359"/>
      <c r="H1068" s="83"/>
      <c r="I1068" s="83"/>
      <c r="J1068" s="48"/>
      <c r="K1068" s="36"/>
      <c r="L1068" s="98">
        <v>38362</v>
      </c>
      <c r="M1068" s="98"/>
      <c r="N1068" t="str">
        <f t="shared" si="34"/>
        <v/>
      </c>
    </row>
    <row r="1069" spans="1:14" ht="26.4" hidden="1" outlineLevel="2">
      <c r="A1069" s="285"/>
      <c r="B1069" s="332">
        <f t="shared" si="33"/>
        <v>58</v>
      </c>
      <c r="C1069" s="58" t="s">
        <v>4495</v>
      </c>
      <c r="D1069" s="246" t="s">
        <v>4662</v>
      </c>
      <c r="E1069" s="47" t="s">
        <v>2791</v>
      </c>
      <c r="F1069" s="210" t="s">
        <v>4619</v>
      </c>
      <c r="G1069" s="359"/>
      <c r="H1069" s="83"/>
      <c r="I1069" s="83"/>
      <c r="J1069" s="48"/>
      <c r="K1069" s="36"/>
      <c r="L1069" s="98">
        <v>38362</v>
      </c>
      <c r="M1069" s="98"/>
      <c r="N1069" t="str">
        <f t="shared" si="34"/>
        <v/>
      </c>
    </row>
    <row r="1070" spans="1:14" hidden="1" outlineLevel="2">
      <c r="A1070" s="285"/>
      <c r="B1070" s="332">
        <f t="shared" si="33"/>
        <v>58</v>
      </c>
      <c r="C1070" s="58" t="s">
        <v>703</v>
      </c>
      <c r="D1070" s="246" t="s">
        <v>702</v>
      </c>
      <c r="E1070" s="47" t="s">
        <v>2791</v>
      </c>
      <c r="F1070" s="210" t="s">
        <v>4619</v>
      </c>
      <c r="G1070" s="359"/>
      <c r="H1070" s="83"/>
      <c r="I1070" s="83"/>
      <c r="J1070" s="48"/>
      <c r="K1070" s="36"/>
      <c r="L1070" s="98">
        <v>38362</v>
      </c>
      <c r="M1070" s="98"/>
      <c r="N1070" t="str">
        <f t="shared" si="34"/>
        <v/>
      </c>
    </row>
    <row r="1071" spans="1:14" ht="26.4" hidden="1" outlineLevel="2">
      <c r="A1071" s="285"/>
      <c r="B1071" s="332">
        <f t="shared" si="33"/>
        <v>58</v>
      </c>
      <c r="C1071" s="58" t="s">
        <v>3116</v>
      </c>
      <c r="D1071" s="246" t="s">
        <v>704</v>
      </c>
      <c r="E1071" s="47" t="s">
        <v>2791</v>
      </c>
      <c r="F1071" s="210" t="s">
        <v>4619</v>
      </c>
      <c r="G1071" s="359"/>
      <c r="H1071" s="83"/>
      <c r="I1071" s="83"/>
      <c r="J1071" s="48"/>
      <c r="K1071" s="36"/>
      <c r="L1071" s="98">
        <v>38362</v>
      </c>
      <c r="M1071" s="98"/>
      <c r="N1071" t="str">
        <f t="shared" si="34"/>
        <v/>
      </c>
    </row>
    <row r="1072" spans="1:14" hidden="1" outlineLevel="2">
      <c r="A1072" s="285"/>
      <c r="B1072" s="332">
        <f t="shared" si="33"/>
        <v>58</v>
      </c>
      <c r="C1072" s="58" t="s">
        <v>1857</v>
      </c>
      <c r="D1072" s="246" t="s">
        <v>1856</v>
      </c>
      <c r="E1072" s="47" t="s">
        <v>2791</v>
      </c>
      <c r="F1072" s="210" t="s">
        <v>4619</v>
      </c>
      <c r="G1072" s="359"/>
      <c r="H1072" s="83"/>
      <c r="I1072" s="83"/>
      <c r="J1072" s="48"/>
      <c r="K1072" s="36"/>
      <c r="L1072" s="98">
        <v>38362</v>
      </c>
      <c r="M1072" s="98"/>
      <c r="N1072" t="str">
        <f t="shared" si="34"/>
        <v/>
      </c>
    </row>
    <row r="1073" spans="1:14" hidden="1" outlineLevel="2">
      <c r="A1073" s="285"/>
      <c r="B1073" s="332">
        <f t="shared" si="33"/>
        <v>58</v>
      </c>
      <c r="C1073" s="58" t="s">
        <v>1859</v>
      </c>
      <c r="D1073" s="246" t="s">
        <v>1858</v>
      </c>
      <c r="E1073" s="47" t="s">
        <v>2791</v>
      </c>
      <c r="F1073" s="210" t="s">
        <v>4619</v>
      </c>
      <c r="G1073" s="359"/>
      <c r="H1073" s="83"/>
      <c r="I1073" s="83"/>
      <c r="J1073" s="48"/>
      <c r="K1073" s="36"/>
      <c r="L1073" s="98">
        <v>38362</v>
      </c>
      <c r="M1073" s="98"/>
      <c r="N1073" t="str">
        <f t="shared" si="34"/>
        <v/>
      </c>
    </row>
    <row r="1074" spans="1:14" hidden="1" outlineLevel="2">
      <c r="A1074" s="285"/>
      <c r="B1074" s="332">
        <f t="shared" si="33"/>
        <v>58</v>
      </c>
      <c r="C1074" s="58" t="s">
        <v>2425</v>
      </c>
      <c r="D1074" s="246" t="s">
        <v>2424</v>
      </c>
      <c r="E1074" s="47" t="s">
        <v>2791</v>
      </c>
      <c r="F1074" s="210" t="s">
        <v>4619</v>
      </c>
      <c r="G1074" s="359"/>
      <c r="H1074" s="83"/>
      <c r="I1074" s="83"/>
      <c r="J1074" s="48"/>
      <c r="K1074" s="36"/>
      <c r="L1074" s="98">
        <v>38362</v>
      </c>
      <c r="M1074" s="98"/>
      <c r="N1074" t="str">
        <f t="shared" si="34"/>
        <v/>
      </c>
    </row>
    <row r="1075" spans="1:14" hidden="1" outlineLevel="2">
      <c r="A1075" s="285"/>
      <c r="B1075" s="332">
        <f t="shared" si="33"/>
        <v>58</v>
      </c>
      <c r="C1075" s="58" t="s">
        <v>89</v>
      </c>
      <c r="D1075" s="246" t="s">
        <v>88</v>
      </c>
      <c r="E1075" s="47" t="s">
        <v>2791</v>
      </c>
      <c r="F1075" s="210" t="s">
        <v>4619</v>
      </c>
      <c r="G1075" s="359"/>
      <c r="H1075" s="83"/>
      <c r="I1075" s="83"/>
      <c r="J1075" s="48"/>
      <c r="K1075" s="36"/>
      <c r="L1075" s="98">
        <v>38362</v>
      </c>
      <c r="M1075" s="98"/>
      <c r="N1075" t="str">
        <f t="shared" si="34"/>
        <v/>
      </c>
    </row>
    <row r="1076" spans="1:14" hidden="1" outlineLevel="2">
      <c r="A1076" s="285"/>
      <c r="B1076" s="332">
        <f t="shared" si="33"/>
        <v>58</v>
      </c>
      <c r="C1076" s="58" t="s">
        <v>3902</v>
      </c>
      <c r="D1076" s="246" t="s">
        <v>3428</v>
      </c>
      <c r="E1076" s="47" t="s">
        <v>2791</v>
      </c>
      <c r="F1076" s="210" t="s">
        <v>4619</v>
      </c>
      <c r="G1076" s="359"/>
      <c r="H1076" s="83"/>
      <c r="I1076" s="83"/>
      <c r="J1076" s="48"/>
      <c r="K1076" s="36"/>
      <c r="L1076" s="98">
        <v>38362</v>
      </c>
      <c r="M1076" s="98"/>
      <c r="N1076" t="str">
        <f t="shared" si="34"/>
        <v/>
      </c>
    </row>
    <row r="1077" spans="1:14" hidden="1" outlineLevel="2">
      <c r="A1077" s="285"/>
      <c r="B1077" s="332">
        <f t="shared" si="33"/>
        <v>58</v>
      </c>
      <c r="C1077" s="58" t="s">
        <v>3427</v>
      </c>
      <c r="D1077" s="246" t="s">
        <v>3479</v>
      </c>
      <c r="E1077" s="47" t="s">
        <v>2791</v>
      </c>
      <c r="F1077" s="210" t="s">
        <v>4619</v>
      </c>
      <c r="G1077" s="359"/>
      <c r="H1077" s="83"/>
      <c r="I1077" s="83"/>
      <c r="J1077" s="48"/>
      <c r="K1077" s="36"/>
      <c r="L1077" s="98">
        <v>38362</v>
      </c>
      <c r="M1077" s="98"/>
      <c r="N1077" t="str">
        <f t="shared" si="34"/>
        <v/>
      </c>
    </row>
    <row r="1078" spans="1:14" hidden="1" outlineLevel="2">
      <c r="A1078" s="285"/>
      <c r="B1078" s="332">
        <f t="shared" si="33"/>
        <v>58</v>
      </c>
      <c r="C1078" s="58" t="s">
        <v>4984</v>
      </c>
      <c r="D1078" s="246" t="s">
        <v>4983</v>
      </c>
      <c r="E1078" s="47" t="s">
        <v>2791</v>
      </c>
      <c r="F1078" s="210" t="s">
        <v>4619</v>
      </c>
      <c r="G1078" s="359"/>
      <c r="H1078" s="83"/>
      <c r="I1078" s="83"/>
      <c r="J1078" s="48"/>
      <c r="K1078" s="36"/>
      <c r="L1078" s="98">
        <v>38362</v>
      </c>
      <c r="M1078" s="98"/>
      <c r="N1078" t="str">
        <f t="shared" si="34"/>
        <v/>
      </c>
    </row>
    <row r="1079" spans="1:14" hidden="1" outlineLevel="2">
      <c r="A1079" s="285"/>
      <c r="B1079" s="332">
        <f t="shared" si="33"/>
        <v>58</v>
      </c>
      <c r="C1079" s="58" t="s">
        <v>975</v>
      </c>
      <c r="D1079" s="246" t="s">
        <v>3429</v>
      </c>
      <c r="E1079" s="47" t="s">
        <v>2791</v>
      </c>
      <c r="F1079" s="210" t="s">
        <v>4619</v>
      </c>
      <c r="G1079" s="359"/>
      <c r="H1079" s="83"/>
      <c r="I1079" s="83"/>
      <c r="J1079" s="48"/>
      <c r="K1079" s="36"/>
      <c r="L1079" s="98">
        <v>38362</v>
      </c>
      <c r="M1079" s="98"/>
      <c r="N1079" t="str">
        <f t="shared" si="34"/>
        <v/>
      </c>
    </row>
    <row r="1080" spans="1:14" hidden="1" outlineLevel="2">
      <c r="A1080" s="285"/>
      <c r="B1080" s="332">
        <f t="shared" si="33"/>
        <v>58</v>
      </c>
      <c r="C1080" s="58" t="s">
        <v>2009</v>
      </c>
      <c r="D1080" s="246" t="s">
        <v>2008</v>
      </c>
      <c r="E1080" s="47" t="s">
        <v>2791</v>
      </c>
      <c r="F1080" s="210" t="s">
        <v>4619</v>
      </c>
      <c r="G1080" s="359"/>
      <c r="H1080" s="83"/>
      <c r="I1080" s="83"/>
      <c r="J1080" s="48"/>
      <c r="K1080" s="36"/>
      <c r="L1080" s="98">
        <v>38362</v>
      </c>
      <c r="M1080" s="98"/>
      <c r="N1080" t="str">
        <f t="shared" si="34"/>
        <v/>
      </c>
    </row>
    <row r="1081" spans="1:14" hidden="1" outlineLevel="2">
      <c r="A1081" s="285"/>
      <c r="B1081" s="332">
        <f t="shared" si="33"/>
        <v>58</v>
      </c>
      <c r="C1081" s="58" t="s">
        <v>977</v>
      </c>
      <c r="D1081" s="246" t="s">
        <v>976</v>
      </c>
      <c r="E1081" s="47" t="s">
        <v>2791</v>
      </c>
      <c r="F1081" s="210" t="s">
        <v>4619</v>
      </c>
      <c r="G1081" s="359"/>
      <c r="H1081" s="83"/>
      <c r="I1081" s="83"/>
      <c r="J1081" s="48"/>
      <c r="K1081" s="36"/>
      <c r="L1081" s="98">
        <v>38362</v>
      </c>
      <c r="M1081" s="98"/>
      <c r="N1081" t="str">
        <f t="shared" si="34"/>
        <v/>
      </c>
    </row>
    <row r="1082" spans="1:14" hidden="1" outlineLevel="2">
      <c r="A1082" s="285"/>
      <c r="B1082" s="332">
        <f t="shared" si="33"/>
        <v>58</v>
      </c>
      <c r="C1082" s="58" t="s">
        <v>2011</v>
      </c>
      <c r="D1082" s="246" t="s">
        <v>2010</v>
      </c>
      <c r="E1082" s="47" t="s">
        <v>2791</v>
      </c>
      <c r="F1082" s="210" t="s">
        <v>4619</v>
      </c>
      <c r="G1082" s="359"/>
      <c r="H1082" s="83"/>
      <c r="I1082" s="83"/>
      <c r="J1082" s="48"/>
      <c r="K1082" s="36"/>
      <c r="L1082" s="98">
        <v>38362</v>
      </c>
      <c r="M1082" s="98"/>
      <c r="N1082" t="str">
        <f t="shared" si="34"/>
        <v/>
      </c>
    </row>
    <row r="1083" spans="1:14" hidden="1" outlineLevel="2">
      <c r="A1083" s="285"/>
      <c r="B1083" s="332">
        <f t="shared" si="33"/>
        <v>58</v>
      </c>
      <c r="C1083" s="58" t="s">
        <v>902</v>
      </c>
      <c r="D1083" s="246" t="s">
        <v>803</v>
      </c>
      <c r="E1083" s="47" t="s">
        <v>2791</v>
      </c>
      <c r="F1083" s="210" t="s">
        <v>4619</v>
      </c>
      <c r="G1083" s="359"/>
      <c r="H1083" s="83"/>
      <c r="I1083" s="83"/>
      <c r="J1083" s="48"/>
      <c r="K1083" s="36"/>
      <c r="L1083" s="98">
        <v>38362</v>
      </c>
      <c r="M1083" s="98"/>
      <c r="N1083" t="str">
        <f t="shared" si="34"/>
        <v/>
      </c>
    </row>
    <row r="1084" spans="1:14" hidden="1" outlineLevel="2">
      <c r="A1084" s="285"/>
      <c r="B1084" s="332">
        <f t="shared" si="33"/>
        <v>58</v>
      </c>
      <c r="C1084" s="58" t="s">
        <v>1855</v>
      </c>
      <c r="D1084" s="246" t="s">
        <v>1854</v>
      </c>
      <c r="E1084" s="47" t="s">
        <v>2791</v>
      </c>
      <c r="F1084" s="210" t="s">
        <v>4619</v>
      </c>
      <c r="G1084" s="359"/>
      <c r="H1084" s="83"/>
      <c r="I1084" s="83"/>
      <c r="J1084" s="48"/>
      <c r="K1084" s="36"/>
      <c r="L1084" s="98">
        <v>38362</v>
      </c>
      <c r="M1084" s="98"/>
      <c r="N1084" t="str">
        <f t="shared" si="34"/>
        <v/>
      </c>
    </row>
    <row r="1085" spans="1:14" hidden="1" outlineLevel="2">
      <c r="A1085" s="285"/>
      <c r="B1085" s="332">
        <f t="shared" si="33"/>
        <v>58</v>
      </c>
      <c r="C1085" s="58" t="s">
        <v>4986</v>
      </c>
      <c r="D1085" s="246" t="s">
        <v>4985</v>
      </c>
      <c r="E1085" s="47" t="s">
        <v>2791</v>
      </c>
      <c r="F1085" s="210" t="s">
        <v>4619</v>
      </c>
      <c r="G1085" s="359"/>
      <c r="H1085" s="83"/>
      <c r="I1085" s="83"/>
      <c r="J1085" s="48"/>
      <c r="K1085" s="36"/>
      <c r="L1085" s="98">
        <v>38362</v>
      </c>
      <c r="M1085" s="98"/>
      <c r="N1085" t="str">
        <f t="shared" si="34"/>
        <v/>
      </c>
    </row>
    <row r="1086" spans="1:14" hidden="1" outlineLevel="2">
      <c r="A1086" s="285"/>
      <c r="B1086" s="332">
        <f t="shared" ref="B1086:B1149" si="35">IF(A1086&gt;0,A1086,B1085)</f>
        <v>58</v>
      </c>
      <c r="C1086" s="58" t="s">
        <v>979</v>
      </c>
      <c r="D1086" s="246" t="s">
        <v>978</v>
      </c>
      <c r="E1086" s="47" t="s">
        <v>2791</v>
      </c>
      <c r="F1086" s="210" t="s">
        <v>4619</v>
      </c>
      <c r="G1086" s="359"/>
      <c r="H1086" s="83"/>
      <c r="I1086" s="83"/>
      <c r="J1086" s="48"/>
      <c r="K1086" s="36"/>
      <c r="L1086" s="98">
        <v>38362</v>
      </c>
      <c r="M1086" s="98"/>
      <c r="N1086" t="str">
        <f t="shared" si="34"/>
        <v/>
      </c>
    </row>
    <row r="1087" spans="1:14" hidden="1" outlineLevel="2">
      <c r="A1087" s="285"/>
      <c r="B1087" s="332">
        <f t="shared" si="35"/>
        <v>58</v>
      </c>
      <c r="C1087" s="58" t="s">
        <v>3904</v>
      </c>
      <c r="D1087" s="246" t="s">
        <v>3903</v>
      </c>
      <c r="E1087" s="47" t="s">
        <v>2791</v>
      </c>
      <c r="F1087" s="210" t="s">
        <v>4619</v>
      </c>
      <c r="G1087" s="359"/>
      <c r="H1087" s="83"/>
      <c r="I1087" s="83"/>
      <c r="J1087" s="48"/>
      <c r="K1087" s="36"/>
      <c r="L1087" s="98">
        <v>38362</v>
      </c>
      <c r="M1087" s="98"/>
      <c r="N1087" t="str">
        <f t="shared" si="34"/>
        <v/>
      </c>
    </row>
    <row r="1088" spans="1:14" hidden="1" outlineLevel="2">
      <c r="A1088" s="285"/>
      <c r="B1088" s="332">
        <f t="shared" si="35"/>
        <v>58</v>
      </c>
      <c r="C1088" s="58" t="s">
        <v>800</v>
      </c>
      <c r="D1088" s="246" t="s">
        <v>799</v>
      </c>
      <c r="E1088" s="47" t="s">
        <v>2791</v>
      </c>
      <c r="F1088" s="210" t="s">
        <v>4619</v>
      </c>
      <c r="G1088" s="359"/>
      <c r="H1088" s="83"/>
      <c r="I1088" s="83"/>
      <c r="J1088" s="48"/>
      <c r="K1088" s="36"/>
      <c r="L1088" s="98">
        <v>38362</v>
      </c>
      <c r="M1088" s="98"/>
      <c r="N1088" t="str">
        <f t="shared" si="34"/>
        <v/>
      </c>
    </row>
    <row r="1089" spans="1:14" hidden="1" outlineLevel="2">
      <c r="A1089" s="285"/>
      <c r="B1089" s="332">
        <f t="shared" si="35"/>
        <v>58</v>
      </c>
      <c r="C1089" s="58" t="s">
        <v>790</v>
      </c>
      <c r="D1089" s="246" t="s">
        <v>3752</v>
      </c>
      <c r="E1089" s="47" t="s">
        <v>2791</v>
      </c>
      <c r="F1089" s="210" t="s">
        <v>4619</v>
      </c>
      <c r="G1089" s="359"/>
      <c r="H1089" s="83"/>
      <c r="I1089" s="83"/>
      <c r="J1089" s="48"/>
      <c r="K1089" s="36"/>
      <c r="L1089" s="98">
        <v>38362</v>
      </c>
      <c r="M1089" s="98"/>
      <c r="N1089" t="str">
        <f t="shared" si="34"/>
        <v/>
      </c>
    </row>
    <row r="1090" spans="1:14" hidden="1" outlineLevel="2">
      <c r="A1090" s="285"/>
      <c r="B1090" s="332">
        <f t="shared" si="35"/>
        <v>58</v>
      </c>
      <c r="C1090" s="58" t="s">
        <v>802</v>
      </c>
      <c r="D1090" s="246" t="s">
        <v>801</v>
      </c>
      <c r="E1090" s="47" t="s">
        <v>2791</v>
      </c>
      <c r="F1090" s="210" t="s">
        <v>4619</v>
      </c>
      <c r="G1090" s="359"/>
      <c r="H1090" s="83"/>
      <c r="I1090" s="83"/>
      <c r="J1090" s="48"/>
      <c r="K1090" s="36"/>
      <c r="L1090" s="98">
        <v>38362</v>
      </c>
      <c r="M1090" s="98"/>
      <c r="N1090" t="str">
        <f t="shared" ref="N1090:N1153" si="36">IF(D1090="NA","",IF(COUNTIF($D$2:$D$4998,D1090)&gt;1,"DUPLICATE",""))</f>
        <v/>
      </c>
    </row>
    <row r="1091" spans="1:14" hidden="1" outlineLevel="2">
      <c r="A1091" s="285"/>
      <c r="B1091" s="332">
        <f t="shared" si="35"/>
        <v>58</v>
      </c>
      <c r="C1091" s="58" t="s">
        <v>1250</v>
      </c>
      <c r="D1091" s="246" t="s">
        <v>1249</v>
      </c>
      <c r="E1091" s="47" t="s">
        <v>2791</v>
      </c>
      <c r="F1091" s="210" t="s">
        <v>4619</v>
      </c>
      <c r="G1091" s="359"/>
      <c r="H1091" s="83"/>
      <c r="I1091" s="83"/>
      <c r="J1091" s="48"/>
      <c r="K1091" s="36"/>
      <c r="L1091" s="98">
        <v>38362</v>
      </c>
      <c r="M1091" s="98"/>
      <c r="N1091" t="str">
        <f t="shared" si="36"/>
        <v/>
      </c>
    </row>
    <row r="1092" spans="1:14" hidden="1" outlineLevel="2">
      <c r="A1092" s="285"/>
      <c r="B1092" s="332">
        <f t="shared" si="35"/>
        <v>58</v>
      </c>
      <c r="C1092" s="58" t="s">
        <v>4096</v>
      </c>
      <c r="D1092" s="246" t="s">
        <v>5065</v>
      </c>
      <c r="E1092" s="47" t="s">
        <v>2791</v>
      </c>
      <c r="F1092" s="210" t="s">
        <v>4619</v>
      </c>
      <c r="G1092" s="359"/>
      <c r="H1092" s="83"/>
      <c r="I1092" s="83"/>
      <c r="J1092" s="48"/>
      <c r="K1092" s="36"/>
      <c r="L1092" s="98">
        <v>38362</v>
      </c>
      <c r="M1092" s="98"/>
      <c r="N1092" t="str">
        <f t="shared" si="36"/>
        <v/>
      </c>
    </row>
    <row r="1093" spans="1:14" hidden="1" outlineLevel="2">
      <c r="A1093" s="285"/>
      <c r="B1093" s="332">
        <f t="shared" si="35"/>
        <v>58</v>
      </c>
      <c r="C1093" s="58" t="s">
        <v>3618</v>
      </c>
      <c r="D1093" s="246" t="s">
        <v>3617</v>
      </c>
      <c r="E1093" s="47" t="s">
        <v>2791</v>
      </c>
      <c r="F1093" s="210" t="s">
        <v>4619</v>
      </c>
      <c r="G1093" s="359"/>
      <c r="H1093" s="83"/>
      <c r="I1093" s="83"/>
      <c r="J1093" s="48"/>
      <c r="K1093" s="36"/>
      <c r="L1093" s="98">
        <v>38362</v>
      </c>
      <c r="M1093" s="98"/>
      <c r="N1093" t="str">
        <f t="shared" si="36"/>
        <v/>
      </c>
    </row>
    <row r="1094" spans="1:14" hidden="1" outlineLevel="2">
      <c r="A1094" s="285"/>
      <c r="B1094" s="332">
        <f t="shared" si="35"/>
        <v>58</v>
      </c>
      <c r="C1094" s="58" t="s">
        <v>4129</v>
      </c>
      <c r="D1094" s="246" t="s">
        <v>1524</v>
      </c>
      <c r="E1094" s="47" t="s">
        <v>2791</v>
      </c>
      <c r="F1094" s="210" t="s">
        <v>4619</v>
      </c>
      <c r="G1094" s="359"/>
      <c r="H1094" s="83"/>
      <c r="I1094" s="83"/>
      <c r="J1094" s="48"/>
      <c r="K1094" s="36"/>
      <c r="L1094" s="98">
        <v>38362</v>
      </c>
      <c r="M1094" s="98"/>
      <c r="N1094" t="str">
        <f t="shared" si="36"/>
        <v/>
      </c>
    </row>
    <row r="1095" spans="1:14" hidden="1" outlineLevel="2">
      <c r="A1095" s="285"/>
      <c r="B1095" s="332">
        <f t="shared" si="35"/>
        <v>58</v>
      </c>
      <c r="C1095" s="58" t="s">
        <v>29</v>
      </c>
      <c r="D1095" s="246" t="s">
        <v>2118</v>
      </c>
      <c r="E1095" s="47" t="s">
        <v>2791</v>
      </c>
      <c r="F1095" s="210" t="s">
        <v>4619</v>
      </c>
      <c r="G1095" s="359"/>
      <c r="H1095" s="83"/>
      <c r="I1095" s="83"/>
      <c r="J1095" s="48"/>
      <c r="K1095" s="36"/>
      <c r="L1095" s="98">
        <v>38362</v>
      </c>
      <c r="M1095" s="98"/>
      <c r="N1095" t="str">
        <f t="shared" si="36"/>
        <v/>
      </c>
    </row>
    <row r="1096" spans="1:14" ht="26.4" hidden="1" outlineLevel="2">
      <c r="A1096" s="285"/>
      <c r="B1096" s="332">
        <f t="shared" si="35"/>
        <v>58</v>
      </c>
      <c r="C1096" s="58" t="s">
        <v>4276</v>
      </c>
      <c r="D1096" s="246" t="s">
        <v>4275</v>
      </c>
      <c r="E1096" s="47" t="s">
        <v>2791</v>
      </c>
      <c r="F1096" s="210" t="s">
        <v>4619</v>
      </c>
      <c r="G1096" s="359"/>
      <c r="H1096" s="83"/>
      <c r="I1096" s="83"/>
      <c r="J1096" s="48"/>
      <c r="K1096" s="36"/>
      <c r="L1096" s="98">
        <v>38362</v>
      </c>
      <c r="M1096" s="98"/>
      <c r="N1096" t="str">
        <f t="shared" si="36"/>
        <v/>
      </c>
    </row>
    <row r="1097" spans="1:14" hidden="1" outlineLevel="2">
      <c r="A1097" s="285"/>
      <c r="B1097" s="332">
        <f t="shared" si="35"/>
        <v>58</v>
      </c>
      <c r="C1097" s="58" t="s">
        <v>834</v>
      </c>
      <c r="D1097" s="246" t="s">
        <v>833</v>
      </c>
      <c r="E1097" s="47" t="s">
        <v>2791</v>
      </c>
      <c r="F1097" s="210" t="s">
        <v>4619</v>
      </c>
      <c r="G1097" s="359"/>
      <c r="H1097" s="83"/>
      <c r="I1097" s="83"/>
      <c r="J1097" s="48"/>
      <c r="K1097" s="36"/>
      <c r="L1097" s="98">
        <v>38362</v>
      </c>
      <c r="M1097" s="98"/>
      <c r="N1097" t="str">
        <f t="shared" si="36"/>
        <v/>
      </c>
    </row>
    <row r="1098" spans="1:14" hidden="1" outlineLevel="2">
      <c r="A1098" s="285"/>
      <c r="B1098" s="332">
        <f t="shared" si="35"/>
        <v>58</v>
      </c>
      <c r="C1098" s="58" t="s">
        <v>5227</v>
      </c>
      <c r="D1098" s="246" t="s">
        <v>2237</v>
      </c>
      <c r="E1098" s="47" t="s">
        <v>2791</v>
      </c>
      <c r="F1098" s="210" t="s">
        <v>4619</v>
      </c>
      <c r="G1098" s="359"/>
      <c r="H1098" s="83"/>
      <c r="I1098" s="83"/>
      <c r="J1098" s="48"/>
      <c r="K1098" s="36"/>
      <c r="L1098" s="98">
        <v>38362</v>
      </c>
      <c r="M1098" s="98"/>
      <c r="N1098" t="str">
        <f t="shared" si="36"/>
        <v/>
      </c>
    </row>
    <row r="1099" spans="1:14" hidden="1" outlineLevel="2">
      <c r="A1099" s="285"/>
      <c r="B1099" s="332">
        <f t="shared" si="35"/>
        <v>58</v>
      </c>
      <c r="C1099" s="58" t="s">
        <v>3642</v>
      </c>
      <c r="D1099" s="246" t="s">
        <v>4333</v>
      </c>
      <c r="E1099" s="47" t="s">
        <v>2791</v>
      </c>
      <c r="F1099" s="210" t="s">
        <v>4619</v>
      </c>
      <c r="G1099" s="359"/>
      <c r="H1099" s="83"/>
      <c r="I1099" s="83"/>
      <c r="J1099" s="48"/>
      <c r="K1099" s="36"/>
      <c r="L1099" s="98">
        <v>38362</v>
      </c>
      <c r="M1099" s="98"/>
      <c r="N1099" t="str">
        <f t="shared" si="36"/>
        <v/>
      </c>
    </row>
    <row r="1100" spans="1:14" ht="39.6" hidden="1" outlineLevel="2">
      <c r="A1100" s="285"/>
      <c r="B1100" s="332">
        <f t="shared" si="35"/>
        <v>58</v>
      </c>
      <c r="C1100" s="58" t="s">
        <v>897</v>
      </c>
      <c r="D1100" s="246" t="s">
        <v>896</v>
      </c>
      <c r="E1100" s="47" t="s">
        <v>2791</v>
      </c>
      <c r="F1100" s="210" t="s">
        <v>4619</v>
      </c>
      <c r="G1100" s="359"/>
      <c r="H1100" s="83"/>
      <c r="I1100" s="83"/>
      <c r="J1100" s="48"/>
      <c r="K1100" s="36"/>
      <c r="L1100" s="98">
        <v>38362</v>
      </c>
      <c r="M1100" s="98"/>
      <c r="N1100" t="str">
        <f t="shared" si="36"/>
        <v/>
      </c>
    </row>
    <row r="1101" spans="1:14" ht="39.6" hidden="1" outlineLevel="2">
      <c r="A1101" s="285"/>
      <c r="B1101" s="332">
        <f t="shared" si="35"/>
        <v>58</v>
      </c>
      <c r="C1101" s="58" t="s">
        <v>1680</v>
      </c>
      <c r="D1101" s="246" t="s">
        <v>3635</v>
      </c>
      <c r="E1101" s="47" t="s">
        <v>2791</v>
      </c>
      <c r="F1101" s="210" t="s">
        <v>4619</v>
      </c>
      <c r="G1101" s="359"/>
      <c r="H1101" s="83"/>
      <c r="I1101" s="83"/>
      <c r="J1101" s="48"/>
      <c r="K1101" s="36"/>
      <c r="L1101" s="98">
        <v>38362</v>
      </c>
      <c r="M1101" s="98"/>
      <c r="N1101" t="str">
        <f t="shared" si="36"/>
        <v/>
      </c>
    </row>
    <row r="1102" spans="1:14" ht="39.6" hidden="1" outlineLevel="2">
      <c r="A1102" s="285"/>
      <c r="B1102" s="332">
        <f t="shared" si="35"/>
        <v>58</v>
      </c>
      <c r="C1102" s="58" t="s">
        <v>4552</v>
      </c>
      <c r="D1102" s="246" t="s">
        <v>4462</v>
      </c>
      <c r="E1102" s="47" t="s">
        <v>2791</v>
      </c>
      <c r="F1102" s="210" t="s">
        <v>4619</v>
      </c>
      <c r="G1102" s="359"/>
      <c r="H1102" s="83"/>
      <c r="I1102" s="83"/>
      <c r="J1102" s="48"/>
      <c r="K1102" s="36"/>
      <c r="L1102" s="98">
        <v>38362</v>
      </c>
      <c r="M1102" s="98"/>
      <c r="N1102" t="str">
        <f t="shared" si="36"/>
        <v/>
      </c>
    </row>
    <row r="1103" spans="1:14" hidden="1" outlineLevel="2">
      <c r="A1103" s="285"/>
      <c r="B1103" s="332">
        <f t="shared" si="35"/>
        <v>58</v>
      </c>
      <c r="C1103" s="58" t="s">
        <v>4988</v>
      </c>
      <c r="D1103" s="246" t="s">
        <v>4987</v>
      </c>
      <c r="E1103" s="47" t="s">
        <v>2791</v>
      </c>
      <c r="F1103" s="210" t="s">
        <v>4619</v>
      </c>
      <c r="G1103" s="359"/>
      <c r="H1103" s="83"/>
      <c r="I1103" s="83"/>
      <c r="J1103" s="48"/>
      <c r="K1103" s="36"/>
      <c r="L1103" s="98">
        <v>38362</v>
      </c>
      <c r="M1103" s="98"/>
      <c r="N1103" t="str">
        <f t="shared" si="36"/>
        <v/>
      </c>
    </row>
    <row r="1104" spans="1:14" ht="52.8" hidden="1" outlineLevel="2">
      <c r="A1104" s="285"/>
      <c r="B1104" s="332">
        <f t="shared" si="35"/>
        <v>58</v>
      </c>
      <c r="C1104" s="58" t="s">
        <v>1884</v>
      </c>
      <c r="D1104" s="246" t="s">
        <v>4657</v>
      </c>
      <c r="E1104" s="47" t="s">
        <v>2791</v>
      </c>
      <c r="F1104" s="210" t="s">
        <v>4619</v>
      </c>
      <c r="G1104" s="359"/>
      <c r="H1104" s="83"/>
      <c r="I1104" s="83"/>
      <c r="J1104" s="48"/>
      <c r="K1104" s="36"/>
      <c r="L1104" s="98">
        <v>38362</v>
      </c>
      <c r="M1104" s="98"/>
      <c r="N1104" t="str">
        <f t="shared" si="36"/>
        <v/>
      </c>
    </row>
    <row r="1105" spans="1:14" ht="52.8" hidden="1" outlineLevel="2">
      <c r="A1105" s="285"/>
      <c r="B1105" s="332">
        <f t="shared" si="35"/>
        <v>58</v>
      </c>
      <c r="C1105" s="58" t="s">
        <v>2255</v>
      </c>
      <c r="D1105" s="246" t="s">
        <v>3384</v>
      </c>
      <c r="E1105" s="47" t="s">
        <v>2791</v>
      </c>
      <c r="F1105" s="210" t="s">
        <v>4619</v>
      </c>
      <c r="G1105" s="359"/>
      <c r="H1105" s="83"/>
      <c r="I1105" s="83"/>
      <c r="J1105" s="48"/>
      <c r="K1105" s="36"/>
      <c r="L1105" s="98">
        <v>38362</v>
      </c>
      <c r="M1105" s="98"/>
      <c r="N1105" t="str">
        <f t="shared" si="36"/>
        <v/>
      </c>
    </row>
    <row r="1106" spans="1:14" ht="39.6" hidden="1" outlineLevel="2">
      <c r="A1106" s="285"/>
      <c r="B1106" s="332">
        <f t="shared" si="35"/>
        <v>58</v>
      </c>
      <c r="C1106" s="58" t="s">
        <v>4004</v>
      </c>
      <c r="D1106" s="246" t="s">
        <v>4003</v>
      </c>
      <c r="E1106" s="47" t="s">
        <v>2791</v>
      </c>
      <c r="F1106" s="210" t="s">
        <v>4619</v>
      </c>
      <c r="G1106" s="359"/>
      <c r="H1106" s="83"/>
      <c r="I1106" s="83"/>
      <c r="J1106" s="48"/>
      <c r="K1106" s="36"/>
      <c r="L1106" s="98">
        <v>38362</v>
      </c>
      <c r="M1106" s="98"/>
      <c r="N1106" t="str">
        <f t="shared" si="36"/>
        <v/>
      </c>
    </row>
    <row r="1107" spans="1:14" ht="39.6" hidden="1" outlineLevel="2">
      <c r="A1107" s="285"/>
      <c r="B1107" s="332">
        <f t="shared" si="35"/>
        <v>58</v>
      </c>
      <c r="C1107" s="58" t="s">
        <v>3248</v>
      </c>
      <c r="D1107" s="246" t="s">
        <v>5224</v>
      </c>
      <c r="E1107" s="47" t="s">
        <v>2791</v>
      </c>
      <c r="F1107" s="210" t="s">
        <v>4619</v>
      </c>
      <c r="G1107" s="359"/>
      <c r="H1107" s="83"/>
      <c r="I1107" s="83"/>
      <c r="J1107" s="48"/>
      <c r="K1107" s="36"/>
      <c r="L1107" s="98">
        <v>38362</v>
      </c>
      <c r="M1107" s="98"/>
      <c r="N1107" t="str">
        <f t="shared" si="36"/>
        <v/>
      </c>
    </row>
    <row r="1108" spans="1:14" ht="39.6" hidden="1" outlineLevel="2">
      <c r="A1108" s="285"/>
      <c r="B1108" s="332">
        <f t="shared" si="35"/>
        <v>58</v>
      </c>
      <c r="C1108" s="58" t="s">
        <v>2053</v>
      </c>
      <c r="D1108" s="246" t="s">
        <v>3124</v>
      </c>
      <c r="E1108" s="47" t="s">
        <v>2791</v>
      </c>
      <c r="F1108" s="210" t="s">
        <v>4619</v>
      </c>
      <c r="G1108" s="359"/>
      <c r="H1108" s="83"/>
      <c r="I1108" s="83"/>
      <c r="J1108" s="48"/>
      <c r="K1108" s="36"/>
      <c r="L1108" s="98">
        <v>38362</v>
      </c>
      <c r="M1108" s="98"/>
      <c r="N1108" t="str">
        <f t="shared" si="36"/>
        <v/>
      </c>
    </row>
    <row r="1109" spans="1:14" ht="39.6" hidden="1" outlineLevel="2">
      <c r="A1109" s="285"/>
      <c r="B1109" s="332">
        <f t="shared" si="35"/>
        <v>58</v>
      </c>
      <c r="C1109" s="58" t="s">
        <v>5223</v>
      </c>
      <c r="D1109" s="246" t="s">
        <v>5222</v>
      </c>
      <c r="E1109" s="47" t="s">
        <v>2791</v>
      </c>
      <c r="F1109" s="210" t="s">
        <v>4619</v>
      </c>
      <c r="G1109" s="359"/>
      <c r="H1109" s="83"/>
      <c r="I1109" s="83"/>
      <c r="J1109" s="48"/>
      <c r="K1109" s="36"/>
      <c r="L1109" s="98">
        <v>38362</v>
      </c>
      <c r="M1109" s="98"/>
      <c r="N1109" t="str">
        <f t="shared" si="36"/>
        <v/>
      </c>
    </row>
    <row r="1110" spans="1:14" ht="52.8" hidden="1" outlineLevel="2">
      <c r="A1110" s="285"/>
      <c r="B1110" s="332">
        <f t="shared" si="35"/>
        <v>58</v>
      </c>
      <c r="C1110" s="58" t="s">
        <v>3266</v>
      </c>
      <c r="D1110" s="246" t="s">
        <v>2150</v>
      </c>
      <c r="E1110" s="47" t="s">
        <v>2791</v>
      </c>
      <c r="F1110" s="210" t="s">
        <v>4619</v>
      </c>
      <c r="G1110" s="359"/>
      <c r="H1110" s="83"/>
      <c r="I1110" s="83"/>
      <c r="J1110" s="48"/>
      <c r="K1110" s="36"/>
      <c r="L1110" s="98">
        <v>38362</v>
      </c>
      <c r="M1110" s="98"/>
      <c r="N1110" t="str">
        <f t="shared" si="36"/>
        <v/>
      </c>
    </row>
    <row r="1111" spans="1:14" ht="39.6" hidden="1" outlineLevel="2">
      <c r="A1111" s="285"/>
      <c r="B1111" s="332">
        <f t="shared" si="35"/>
        <v>58</v>
      </c>
      <c r="C1111" s="58" t="s">
        <v>3644</v>
      </c>
      <c r="D1111" s="246" t="s">
        <v>5217</v>
      </c>
      <c r="E1111" s="47" t="s">
        <v>2791</v>
      </c>
      <c r="F1111" s="210" t="s">
        <v>4619</v>
      </c>
      <c r="G1111" s="359"/>
      <c r="H1111" s="83"/>
      <c r="I1111" s="83"/>
      <c r="J1111" s="48"/>
      <c r="K1111" s="36"/>
      <c r="L1111" s="98">
        <v>38362</v>
      </c>
      <c r="M1111" s="98"/>
      <c r="N1111" t="str">
        <f t="shared" si="36"/>
        <v/>
      </c>
    </row>
    <row r="1112" spans="1:14" ht="66" hidden="1" outlineLevel="2">
      <c r="A1112" s="285"/>
      <c r="B1112" s="332">
        <f t="shared" si="35"/>
        <v>58</v>
      </c>
      <c r="C1112" s="58" t="s">
        <v>3844</v>
      </c>
      <c r="D1112" s="246" t="s">
        <v>3843</v>
      </c>
      <c r="E1112" s="47" t="s">
        <v>2791</v>
      </c>
      <c r="F1112" s="210" t="s">
        <v>4619</v>
      </c>
      <c r="G1112" s="359"/>
      <c r="H1112" s="83"/>
      <c r="I1112" s="83"/>
      <c r="J1112" s="48"/>
      <c r="K1112" s="36"/>
      <c r="L1112" s="98">
        <v>38362</v>
      </c>
      <c r="M1112" s="98"/>
      <c r="N1112" t="str">
        <f t="shared" si="36"/>
        <v/>
      </c>
    </row>
    <row r="1113" spans="1:14" ht="26.4" hidden="1" outlineLevel="2">
      <c r="A1113" s="285"/>
      <c r="B1113" s="332">
        <f t="shared" si="35"/>
        <v>58</v>
      </c>
      <c r="C1113" s="58" t="s">
        <v>845</v>
      </c>
      <c r="D1113" s="246" t="s">
        <v>844</v>
      </c>
      <c r="E1113" s="47" t="s">
        <v>2791</v>
      </c>
      <c r="F1113" s="210" t="s">
        <v>4619</v>
      </c>
      <c r="G1113" s="359"/>
      <c r="H1113" s="83"/>
      <c r="I1113" s="83"/>
      <c r="J1113" s="48"/>
      <c r="K1113" s="36"/>
      <c r="L1113" s="98">
        <v>38362</v>
      </c>
      <c r="M1113" s="98"/>
      <c r="N1113" t="str">
        <f t="shared" si="36"/>
        <v/>
      </c>
    </row>
    <row r="1114" spans="1:14" ht="26.4" hidden="1" outlineLevel="2">
      <c r="A1114" s="285"/>
      <c r="B1114" s="332">
        <f t="shared" si="35"/>
        <v>58</v>
      </c>
      <c r="C1114" s="58" t="s">
        <v>2055</v>
      </c>
      <c r="D1114" s="246" t="s">
        <v>2054</v>
      </c>
      <c r="E1114" s="47" t="s">
        <v>2791</v>
      </c>
      <c r="F1114" s="210" t="s">
        <v>4619</v>
      </c>
      <c r="G1114" s="359"/>
      <c r="H1114" s="83"/>
      <c r="I1114" s="83"/>
      <c r="J1114" s="48"/>
      <c r="K1114" s="36"/>
      <c r="L1114" s="98">
        <v>38362</v>
      </c>
      <c r="M1114" s="98"/>
      <c r="N1114" t="str">
        <f t="shared" si="36"/>
        <v/>
      </c>
    </row>
    <row r="1115" spans="1:14" ht="39.6" hidden="1" outlineLevel="2">
      <c r="A1115" s="285"/>
      <c r="B1115" s="332">
        <f t="shared" si="35"/>
        <v>58</v>
      </c>
      <c r="C1115" s="58" t="s">
        <v>3358</v>
      </c>
      <c r="D1115" s="246" t="s">
        <v>3357</v>
      </c>
      <c r="E1115" s="47" t="s">
        <v>2791</v>
      </c>
      <c r="F1115" s="210" t="s">
        <v>4619</v>
      </c>
      <c r="G1115" s="359"/>
      <c r="H1115" s="83"/>
      <c r="I1115" s="83"/>
      <c r="J1115" s="48"/>
      <c r="K1115" s="36"/>
      <c r="L1115" s="98">
        <v>38362</v>
      </c>
      <c r="M1115" s="98"/>
      <c r="N1115" t="str">
        <f t="shared" si="36"/>
        <v/>
      </c>
    </row>
    <row r="1116" spans="1:14" ht="39.6" hidden="1" outlineLevel="2">
      <c r="A1116" s="285"/>
      <c r="B1116" s="332">
        <f t="shared" si="35"/>
        <v>58</v>
      </c>
      <c r="C1116" s="58" t="s">
        <v>3356</v>
      </c>
      <c r="D1116" s="246" t="s">
        <v>3355</v>
      </c>
      <c r="E1116" s="47" t="s">
        <v>2791</v>
      </c>
      <c r="F1116" s="210" t="s">
        <v>4619</v>
      </c>
      <c r="G1116" s="359"/>
      <c r="H1116" s="83"/>
      <c r="I1116" s="83"/>
      <c r="J1116" s="48"/>
      <c r="K1116" s="36"/>
      <c r="L1116" s="98">
        <v>38362</v>
      </c>
      <c r="M1116" s="98"/>
      <c r="N1116" t="str">
        <f t="shared" si="36"/>
        <v/>
      </c>
    </row>
    <row r="1117" spans="1:14" ht="52.8" hidden="1" outlineLevel="2">
      <c r="A1117" s="285"/>
      <c r="B1117" s="332">
        <f t="shared" si="35"/>
        <v>58</v>
      </c>
      <c r="C1117" s="58" t="s">
        <v>2505</v>
      </c>
      <c r="D1117" s="246" t="s">
        <v>4130</v>
      </c>
      <c r="E1117" s="47" t="s">
        <v>2791</v>
      </c>
      <c r="F1117" s="210" t="s">
        <v>4619</v>
      </c>
      <c r="G1117" s="359"/>
      <c r="H1117" s="83"/>
      <c r="I1117" s="83"/>
      <c r="J1117" s="48"/>
      <c r="K1117" s="36"/>
      <c r="L1117" s="98">
        <v>38362</v>
      </c>
      <c r="M1117" s="98"/>
      <c r="N1117" t="str">
        <f t="shared" si="36"/>
        <v/>
      </c>
    </row>
    <row r="1118" spans="1:14" ht="52.8" hidden="1" outlineLevel="2">
      <c r="A1118" s="285"/>
      <c r="B1118" s="332">
        <f t="shared" si="35"/>
        <v>58</v>
      </c>
      <c r="C1118" s="58" t="s">
        <v>31</v>
      </c>
      <c r="D1118" s="246" t="s">
        <v>30</v>
      </c>
      <c r="E1118" s="47" t="s">
        <v>2791</v>
      </c>
      <c r="F1118" s="210" t="s">
        <v>4619</v>
      </c>
      <c r="G1118" s="359"/>
      <c r="H1118" s="83"/>
      <c r="I1118" s="83"/>
      <c r="J1118" s="48"/>
      <c r="K1118" s="36"/>
      <c r="L1118" s="98">
        <v>38362</v>
      </c>
      <c r="M1118" s="98"/>
      <c r="N1118" t="str">
        <f t="shared" si="36"/>
        <v/>
      </c>
    </row>
    <row r="1119" spans="1:14" ht="52.8" hidden="1" outlineLevel="2">
      <c r="A1119" s="285"/>
      <c r="B1119" s="332">
        <f t="shared" si="35"/>
        <v>58</v>
      </c>
      <c r="C1119" s="58" t="s">
        <v>1711</v>
      </c>
      <c r="D1119" s="246" t="s">
        <v>1710</v>
      </c>
      <c r="E1119" s="47" t="s">
        <v>2791</v>
      </c>
      <c r="F1119" s="210" t="s">
        <v>4619</v>
      </c>
      <c r="G1119" s="359"/>
      <c r="H1119" s="83"/>
      <c r="I1119" s="83"/>
      <c r="J1119" s="48"/>
      <c r="K1119" s="36"/>
      <c r="L1119" s="98">
        <v>38362</v>
      </c>
      <c r="M1119" s="98"/>
      <c r="N1119" t="str">
        <f t="shared" si="36"/>
        <v/>
      </c>
    </row>
    <row r="1120" spans="1:14" ht="52.8" hidden="1" outlineLevel="2">
      <c r="A1120" s="285"/>
      <c r="B1120" s="332">
        <f t="shared" si="35"/>
        <v>58</v>
      </c>
      <c r="C1120" s="58" t="s">
        <v>2592</v>
      </c>
      <c r="D1120" s="246" t="s">
        <v>2543</v>
      </c>
      <c r="E1120" s="47" t="s">
        <v>2791</v>
      </c>
      <c r="F1120" s="210" t="s">
        <v>4619</v>
      </c>
      <c r="G1120" s="359"/>
      <c r="H1120" s="83"/>
      <c r="I1120" s="83"/>
      <c r="J1120" s="48"/>
      <c r="K1120" s="36"/>
      <c r="L1120" s="98">
        <v>38362</v>
      </c>
      <c r="M1120" s="98"/>
      <c r="N1120" t="str">
        <f t="shared" si="36"/>
        <v/>
      </c>
    </row>
    <row r="1121" spans="1:14" ht="52.8" hidden="1" outlineLevel="2">
      <c r="A1121" s="285"/>
      <c r="B1121" s="332">
        <f t="shared" si="35"/>
        <v>58</v>
      </c>
      <c r="C1121" s="58" t="s">
        <v>3171</v>
      </c>
      <c r="D1121" s="246" t="s">
        <v>3170</v>
      </c>
      <c r="E1121" s="47" t="s">
        <v>2791</v>
      </c>
      <c r="F1121" s="210" t="s">
        <v>4619</v>
      </c>
      <c r="G1121" s="359"/>
      <c r="H1121" s="83"/>
      <c r="I1121" s="83"/>
      <c r="J1121" s="48"/>
      <c r="K1121" s="36"/>
      <c r="L1121" s="98">
        <v>38362</v>
      </c>
      <c r="M1121" s="98"/>
      <c r="N1121" t="str">
        <f t="shared" si="36"/>
        <v/>
      </c>
    </row>
    <row r="1122" spans="1:14" ht="52.8" hidden="1" outlineLevel="2">
      <c r="A1122" s="285"/>
      <c r="B1122" s="332">
        <f t="shared" si="35"/>
        <v>58</v>
      </c>
      <c r="C1122" s="58" t="s">
        <v>2632</v>
      </c>
      <c r="D1122" s="246" t="s">
        <v>2631</v>
      </c>
      <c r="E1122" s="47" t="s">
        <v>2791</v>
      </c>
      <c r="F1122" s="210" t="s">
        <v>4619</v>
      </c>
      <c r="G1122" s="359"/>
      <c r="H1122" s="83"/>
      <c r="I1122" s="83"/>
      <c r="J1122" s="48"/>
      <c r="K1122" s="36"/>
      <c r="L1122" s="98">
        <v>38362</v>
      </c>
      <c r="M1122" s="98"/>
      <c r="N1122" t="str">
        <f t="shared" si="36"/>
        <v/>
      </c>
    </row>
    <row r="1123" spans="1:14" ht="52.8" hidden="1" outlineLevel="2">
      <c r="A1123" s="285"/>
      <c r="B1123" s="332">
        <f t="shared" si="35"/>
        <v>58</v>
      </c>
      <c r="C1123" s="58" t="s">
        <v>1709</v>
      </c>
      <c r="D1123" s="246" t="s">
        <v>1708</v>
      </c>
      <c r="E1123" s="47" t="s">
        <v>2791</v>
      </c>
      <c r="F1123" s="210" t="s">
        <v>4619</v>
      </c>
      <c r="G1123" s="359"/>
      <c r="H1123" s="83"/>
      <c r="I1123" s="83"/>
      <c r="J1123" s="48"/>
      <c r="K1123" s="36"/>
      <c r="L1123" s="98">
        <v>38362</v>
      </c>
      <c r="M1123" s="98"/>
      <c r="N1123" t="str">
        <f t="shared" si="36"/>
        <v/>
      </c>
    </row>
    <row r="1124" spans="1:14" ht="52.8" hidden="1" outlineLevel="2">
      <c r="A1124" s="285"/>
      <c r="B1124" s="332">
        <f t="shared" si="35"/>
        <v>58</v>
      </c>
      <c r="C1124" s="58" t="s">
        <v>539</v>
      </c>
      <c r="D1124" s="246" t="s">
        <v>2382</v>
      </c>
      <c r="E1124" s="47" t="s">
        <v>2791</v>
      </c>
      <c r="F1124" s="210" t="s">
        <v>4619</v>
      </c>
      <c r="G1124" s="359"/>
      <c r="H1124" s="83"/>
      <c r="I1124" s="83"/>
      <c r="J1124" s="48"/>
      <c r="K1124" s="36"/>
      <c r="L1124" s="98">
        <v>38362</v>
      </c>
      <c r="M1124" s="98"/>
      <c r="N1124" t="str">
        <f t="shared" si="36"/>
        <v/>
      </c>
    </row>
    <row r="1125" spans="1:14" ht="39.6" hidden="1" outlineLevel="2">
      <c r="A1125" s="285"/>
      <c r="B1125" s="332">
        <f t="shared" si="35"/>
        <v>58</v>
      </c>
      <c r="C1125" s="58" t="s">
        <v>2377</v>
      </c>
      <c r="D1125" s="246" t="s">
        <v>2376</v>
      </c>
      <c r="E1125" s="47" t="s">
        <v>2791</v>
      </c>
      <c r="F1125" s="210" t="s">
        <v>4619</v>
      </c>
      <c r="G1125" s="359"/>
      <c r="H1125" s="83"/>
      <c r="I1125" s="83"/>
      <c r="J1125" s="48"/>
      <c r="K1125" s="36"/>
      <c r="L1125" s="98">
        <v>38362</v>
      </c>
      <c r="M1125" s="98"/>
      <c r="N1125" t="str">
        <f t="shared" si="36"/>
        <v/>
      </c>
    </row>
    <row r="1126" spans="1:14" ht="26.4" hidden="1" outlineLevel="2">
      <c r="A1126" s="285"/>
      <c r="B1126" s="332">
        <f t="shared" si="35"/>
        <v>58</v>
      </c>
      <c r="C1126" s="58" t="s">
        <v>982</v>
      </c>
      <c r="D1126" s="246" t="s">
        <v>2654</v>
      </c>
      <c r="E1126" s="47" t="s">
        <v>2791</v>
      </c>
      <c r="F1126" s="210" t="s">
        <v>4619</v>
      </c>
      <c r="G1126" s="359"/>
      <c r="H1126" s="83"/>
      <c r="I1126" s="83"/>
      <c r="J1126" s="48"/>
      <c r="K1126" s="36"/>
      <c r="L1126" s="98">
        <v>38362</v>
      </c>
      <c r="M1126" s="98"/>
      <c r="N1126" t="str">
        <f t="shared" si="36"/>
        <v/>
      </c>
    </row>
    <row r="1127" spans="1:14" ht="26.4" hidden="1" outlineLevel="2">
      <c r="A1127" s="285"/>
      <c r="B1127" s="332">
        <f t="shared" si="35"/>
        <v>58</v>
      </c>
      <c r="C1127" s="58" t="s">
        <v>2057</v>
      </c>
      <c r="D1127" s="246" t="s">
        <v>2056</v>
      </c>
      <c r="E1127" s="47" t="s">
        <v>2791</v>
      </c>
      <c r="F1127" s="210" t="s">
        <v>4619</v>
      </c>
      <c r="G1127" s="359"/>
      <c r="H1127" s="83"/>
      <c r="I1127" s="83"/>
      <c r="J1127" s="48"/>
      <c r="K1127" s="36"/>
      <c r="L1127" s="98">
        <v>38362</v>
      </c>
      <c r="M1127" s="98"/>
      <c r="N1127" t="str">
        <f t="shared" si="36"/>
        <v/>
      </c>
    </row>
    <row r="1128" spans="1:14" ht="52.8" hidden="1" outlineLevel="2">
      <c r="A1128" s="285"/>
      <c r="B1128" s="332">
        <f t="shared" si="35"/>
        <v>58</v>
      </c>
      <c r="C1128" s="58" t="s">
        <v>1517</v>
      </c>
      <c r="D1128" s="246" t="s">
        <v>983</v>
      </c>
      <c r="E1128" s="47" t="s">
        <v>2791</v>
      </c>
      <c r="F1128" s="210" t="s">
        <v>4619</v>
      </c>
      <c r="G1128" s="359"/>
      <c r="H1128" s="83"/>
      <c r="I1128" s="83"/>
      <c r="J1128" s="48"/>
      <c r="K1128" s="36"/>
      <c r="L1128" s="98">
        <v>38362</v>
      </c>
      <c r="M1128" s="98"/>
      <c r="N1128" t="str">
        <f t="shared" si="36"/>
        <v/>
      </c>
    </row>
    <row r="1129" spans="1:14" ht="52.8" hidden="1" outlineLevel="2">
      <c r="A1129" s="285"/>
      <c r="B1129" s="332">
        <f t="shared" si="35"/>
        <v>58</v>
      </c>
      <c r="C1129" s="58" t="s">
        <v>3440</v>
      </c>
      <c r="D1129" s="246" t="s">
        <v>1726</v>
      </c>
      <c r="E1129" s="47" t="s">
        <v>2791</v>
      </c>
      <c r="F1129" s="210" t="s">
        <v>4619</v>
      </c>
      <c r="G1129" s="359"/>
      <c r="H1129" s="83"/>
      <c r="I1129" s="83"/>
      <c r="J1129" s="48"/>
      <c r="K1129" s="36"/>
      <c r="L1129" s="98">
        <v>38362</v>
      </c>
      <c r="M1129" s="98"/>
      <c r="N1129" t="str">
        <f t="shared" si="36"/>
        <v/>
      </c>
    </row>
    <row r="1130" spans="1:14" ht="52.8" hidden="1" outlineLevel="2">
      <c r="A1130" s="285"/>
      <c r="B1130" s="332">
        <f t="shared" si="35"/>
        <v>58</v>
      </c>
      <c r="C1130" s="58" t="s">
        <v>86</v>
      </c>
      <c r="D1130" s="246" t="s">
        <v>4334</v>
      </c>
      <c r="E1130" s="39" t="s">
        <v>2791</v>
      </c>
      <c r="F1130" s="246" t="s">
        <v>4619</v>
      </c>
      <c r="G1130" s="359"/>
      <c r="H1130" s="83"/>
      <c r="I1130" s="83"/>
      <c r="J1130" s="48"/>
      <c r="K1130" s="36"/>
      <c r="L1130" s="98">
        <v>38362</v>
      </c>
      <c r="M1130" s="98"/>
      <c r="N1130" t="str">
        <f t="shared" si="36"/>
        <v/>
      </c>
    </row>
    <row r="1131" spans="1:14" ht="26.4" hidden="1" outlineLevel="2">
      <c r="A1131" s="285"/>
      <c r="B1131" s="332">
        <f t="shared" si="35"/>
        <v>58</v>
      </c>
      <c r="C1131" s="58" t="s">
        <v>3807</v>
      </c>
      <c r="D1131" s="246" t="s">
        <v>2229</v>
      </c>
      <c r="E1131" s="47" t="s">
        <v>2791</v>
      </c>
      <c r="F1131" s="210" t="s">
        <v>4619</v>
      </c>
      <c r="G1131" s="359"/>
      <c r="H1131" s="83"/>
      <c r="I1131" s="83"/>
      <c r="J1131" s="48"/>
      <c r="K1131" s="36"/>
      <c r="L1131" s="98">
        <v>38362</v>
      </c>
      <c r="M1131" s="98"/>
      <c r="N1131" t="str">
        <f t="shared" si="36"/>
        <v/>
      </c>
    </row>
    <row r="1132" spans="1:14" ht="26.4" hidden="1" outlineLevel="2">
      <c r="A1132" s="285"/>
      <c r="B1132" s="332">
        <f t="shared" si="35"/>
        <v>58</v>
      </c>
      <c r="C1132" s="58" t="s">
        <v>2680</v>
      </c>
      <c r="D1132" s="246" t="s">
        <v>2679</v>
      </c>
      <c r="E1132" s="47" t="s">
        <v>2791</v>
      </c>
      <c r="F1132" s="210" t="s">
        <v>4619</v>
      </c>
      <c r="G1132" s="359"/>
      <c r="H1132" s="83"/>
      <c r="I1132" s="83"/>
      <c r="J1132" s="48"/>
      <c r="K1132" s="36"/>
      <c r="L1132" s="98">
        <v>38362</v>
      </c>
      <c r="M1132" s="98"/>
      <c r="N1132" t="str">
        <f t="shared" si="36"/>
        <v/>
      </c>
    </row>
    <row r="1133" spans="1:14" ht="26.4" hidden="1" outlineLevel="2">
      <c r="A1133" s="285"/>
      <c r="B1133" s="332">
        <f t="shared" si="35"/>
        <v>58</v>
      </c>
      <c r="C1133" s="58" t="s">
        <v>3049</v>
      </c>
      <c r="D1133" s="246" t="s">
        <v>3048</v>
      </c>
      <c r="E1133" s="47" t="s">
        <v>2791</v>
      </c>
      <c r="F1133" s="210" t="s">
        <v>4619</v>
      </c>
      <c r="G1133" s="359"/>
      <c r="H1133" s="83"/>
      <c r="I1133" s="83"/>
      <c r="J1133" s="48"/>
      <c r="K1133" s="36"/>
      <c r="L1133" s="98">
        <v>38362</v>
      </c>
      <c r="M1133" s="98"/>
      <c r="N1133" t="str">
        <f t="shared" si="36"/>
        <v/>
      </c>
    </row>
    <row r="1134" spans="1:14" ht="26.4" hidden="1" outlineLevel="2">
      <c r="A1134" s="285"/>
      <c r="B1134" s="332">
        <f t="shared" si="35"/>
        <v>58</v>
      </c>
      <c r="C1134" s="58" t="s">
        <v>2379</v>
      </c>
      <c r="D1134" s="246" t="s">
        <v>2378</v>
      </c>
      <c r="E1134" s="47" t="s">
        <v>2791</v>
      </c>
      <c r="F1134" s="210" t="s">
        <v>4619</v>
      </c>
      <c r="G1134" s="359"/>
      <c r="H1134" s="83"/>
      <c r="I1134" s="83"/>
      <c r="J1134" s="48"/>
      <c r="K1134" s="36"/>
      <c r="L1134" s="98">
        <v>38362</v>
      </c>
      <c r="M1134" s="98"/>
      <c r="N1134" t="str">
        <f t="shared" si="36"/>
        <v/>
      </c>
    </row>
    <row r="1135" spans="1:14" ht="26.4" hidden="1" outlineLevel="2">
      <c r="A1135" s="285"/>
      <c r="B1135" s="332">
        <f t="shared" si="35"/>
        <v>58</v>
      </c>
      <c r="C1135" s="58" t="s">
        <v>3262</v>
      </c>
      <c r="D1135" s="246" t="s">
        <v>3261</v>
      </c>
      <c r="E1135" s="47" t="s">
        <v>2791</v>
      </c>
      <c r="F1135" s="210" t="s">
        <v>4619</v>
      </c>
      <c r="G1135" s="359"/>
      <c r="H1135" s="83"/>
      <c r="I1135" s="83"/>
      <c r="J1135" s="48"/>
      <c r="K1135" s="36"/>
      <c r="L1135" s="98">
        <v>38362</v>
      </c>
      <c r="M1135" s="98"/>
      <c r="N1135" t="str">
        <f t="shared" si="36"/>
        <v/>
      </c>
    </row>
    <row r="1136" spans="1:14" ht="26.4" hidden="1" outlineLevel="2">
      <c r="A1136" s="285"/>
      <c r="B1136" s="332">
        <f t="shared" si="35"/>
        <v>58</v>
      </c>
      <c r="C1136" s="58" t="s">
        <v>847</v>
      </c>
      <c r="D1136" s="246" t="s">
        <v>846</v>
      </c>
      <c r="E1136" s="47" t="s">
        <v>2791</v>
      </c>
      <c r="F1136" s="210" t="s">
        <v>4619</v>
      </c>
      <c r="G1136" s="359"/>
      <c r="H1136" s="83"/>
      <c r="I1136" s="83"/>
      <c r="J1136" s="48"/>
      <c r="K1136" s="36"/>
      <c r="L1136" s="98">
        <v>38362</v>
      </c>
      <c r="M1136" s="98"/>
      <c r="N1136" t="str">
        <f t="shared" si="36"/>
        <v/>
      </c>
    </row>
    <row r="1137" spans="1:14" ht="26.4" hidden="1" outlineLevel="2">
      <c r="A1137" s="285"/>
      <c r="B1137" s="332">
        <f t="shared" si="35"/>
        <v>58</v>
      </c>
      <c r="C1137" s="58" t="s">
        <v>4866</v>
      </c>
      <c r="D1137" s="246" t="s">
        <v>4865</v>
      </c>
      <c r="E1137" s="47" t="s">
        <v>2791</v>
      </c>
      <c r="F1137" s="210" t="s">
        <v>4619</v>
      </c>
      <c r="G1137" s="359"/>
      <c r="H1137" s="83"/>
      <c r="I1137" s="83"/>
      <c r="J1137" s="48"/>
      <c r="K1137" s="36"/>
      <c r="L1137" s="98">
        <v>38362</v>
      </c>
      <c r="M1137" s="98"/>
      <c r="N1137" t="str">
        <f t="shared" si="36"/>
        <v/>
      </c>
    </row>
    <row r="1138" spans="1:14" ht="52.8" hidden="1" outlineLevel="2">
      <c r="A1138" s="285"/>
      <c r="B1138" s="332">
        <f t="shared" si="35"/>
        <v>58</v>
      </c>
      <c r="C1138" s="58" t="s">
        <v>4972</v>
      </c>
      <c r="D1138" s="246" t="s">
        <v>3762</v>
      </c>
      <c r="E1138" s="47" t="s">
        <v>2791</v>
      </c>
      <c r="F1138" s="210" t="s">
        <v>4619</v>
      </c>
      <c r="G1138" s="359"/>
      <c r="H1138" s="83"/>
      <c r="I1138" s="83"/>
      <c r="J1138" s="48"/>
      <c r="K1138" s="36"/>
      <c r="L1138" s="98">
        <v>38362</v>
      </c>
      <c r="M1138" s="98"/>
      <c r="N1138" t="str">
        <f t="shared" si="36"/>
        <v/>
      </c>
    </row>
    <row r="1139" spans="1:14" ht="39.6" hidden="1" outlineLevel="2">
      <c r="A1139" s="285"/>
      <c r="B1139" s="332">
        <f t="shared" si="35"/>
        <v>58</v>
      </c>
      <c r="C1139" s="58" t="s">
        <v>4932</v>
      </c>
      <c r="D1139" s="246" t="s">
        <v>3847</v>
      </c>
      <c r="E1139" s="47" t="s">
        <v>2791</v>
      </c>
      <c r="F1139" s="210" t="s">
        <v>4619</v>
      </c>
      <c r="G1139" s="359"/>
      <c r="H1139" s="83"/>
      <c r="I1139" s="83"/>
      <c r="J1139" s="48"/>
      <c r="K1139" s="36"/>
      <c r="L1139" s="98">
        <v>38362</v>
      </c>
      <c r="M1139" s="98"/>
      <c r="N1139" t="str">
        <f t="shared" si="36"/>
        <v/>
      </c>
    </row>
    <row r="1140" spans="1:14" ht="26.4" hidden="1" outlineLevel="2">
      <c r="A1140" s="285"/>
      <c r="B1140" s="332">
        <f t="shared" si="35"/>
        <v>58</v>
      </c>
      <c r="C1140" s="58" t="s">
        <v>4127</v>
      </c>
      <c r="D1140" s="246" t="s">
        <v>4126</v>
      </c>
      <c r="E1140" s="47" t="s">
        <v>2791</v>
      </c>
      <c r="F1140" s="210" t="s">
        <v>4619</v>
      </c>
      <c r="G1140" s="359"/>
      <c r="H1140" s="83"/>
      <c r="I1140" s="83"/>
      <c r="J1140" s="48"/>
      <c r="K1140" s="36"/>
      <c r="L1140" s="98">
        <v>38362</v>
      </c>
      <c r="M1140" s="98"/>
      <c r="N1140" t="str">
        <f t="shared" si="36"/>
        <v/>
      </c>
    </row>
    <row r="1141" spans="1:14" ht="39.6" hidden="1" outlineLevel="2">
      <c r="A1141" s="285"/>
      <c r="B1141" s="332">
        <f t="shared" si="35"/>
        <v>58</v>
      </c>
      <c r="C1141" s="58" t="s">
        <v>3418</v>
      </c>
      <c r="D1141" s="246" t="s">
        <v>4398</v>
      </c>
      <c r="E1141" s="47" t="s">
        <v>2791</v>
      </c>
      <c r="F1141" s="210" t="s">
        <v>4619</v>
      </c>
      <c r="G1141" s="359"/>
      <c r="H1141" s="83"/>
      <c r="I1141" s="83"/>
      <c r="J1141" s="48"/>
      <c r="K1141" s="36"/>
      <c r="L1141" s="98">
        <v>38362</v>
      </c>
      <c r="M1141" s="98"/>
      <c r="N1141" t="str">
        <f t="shared" si="36"/>
        <v/>
      </c>
    </row>
    <row r="1142" spans="1:14" ht="26.4" hidden="1" outlineLevel="2">
      <c r="A1142" s="285"/>
      <c r="B1142" s="332">
        <f t="shared" si="35"/>
        <v>58</v>
      </c>
      <c r="C1142" s="58" t="s">
        <v>3190</v>
      </c>
      <c r="D1142" s="246" t="s">
        <v>3277</v>
      </c>
      <c r="E1142" s="39" t="s">
        <v>2791</v>
      </c>
      <c r="F1142" s="246" t="s">
        <v>4619</v>
      </c>
      <c r="G1142" s="359"/>
      <c r="H1142" s="83"/>
      <c r="I1142" s="83"/>
      <c r="J1142" s="48"/>
      <c r="K1142" s="36"/>
      <c r="L1142" s="98">
        <v>38362</v>
      </c>
      <c r="M1142" s="98"/>
      <c r="N1142" t="str">
        <f t="shared" si="36"/>
        <v/>
      </c>
    </row>
    <row r="1143" spans="1:14" ht="26.4" hidden="1" outlineLevel="2">
      <c r="A1143" s="285"/>
      <c r="B1143" s="332">
        <f t="shared" si="35"/>
        <v>58</v>
      </c>
      <c r="C1143" s="58" t="s">
        <v>4751</v>
      </c>
      <c r="D1143" s="246" t="s">
        <v>4750</v>
      </c>
      <c r="E1143" s="47" t="s">
        <v>2791</v>
      </c>
      <c r="F1143" s="210" t="s">
        <v>4619</v>
      </c>
      <c r="G1143" s="359"/>
      <c r="H1143" s="83"/>
      <c r="I1143" s="83"/>
      <c r="J1143" s="48"/>
      <c r="K1143" s="36"/>
      <c r="L1143" s="98">
        <v>38362</v>
      </c>
      <c r="M1143" s="98"/>
      <c r="N1143" t="str">
        <f t="shared" si="36"/>
        <v/>
      </c>
    </row>
    <row r="1144" spans="1:14" ht="26.4" hidden="1" outlineLevel="2">
      <c r="A1144" s="285"/>
      <c r="B1144" s="332">
        <f t="shared" si="35"/>
        <v>58</v>
      </c>
      <c r="C1144" s="58" t="s">
        <v>4086</v>
      </c>
      <c r="D1144" s="246" t="s">
        <v>3419</v>
      </c>
      <c r="E1144" s="47" t="s">
        <v>2791</v>
      </c>
      <c r="F1144" s="210" t="s">
        <v>4619</v>
      </c>
      <c r="G1144" s="359"/>
      <c r="H1144" s="83"/>
      <c r="I1144" s="83"/>
      <c r="J1144" s="48"/>
      <c r="K1144" s="36"/>
      <c r="L1144" s="98">
        <v>38362</v>
      </c>
      <c r="M1144" s="98"/>
      <c r="N1144" t="str">
        <f t="shared" si="36"/>
        <v/>
      </c>
    </row>
    <row r="1145" spans="1:14" ht="26.4" hidden="1" outlineLevel="2">
      <c r="A1145" s="285"/>
      <c r="B1145" s="332">
        <f t="shared" si="35"/>
        <v>58</v>
      </c>
      <c r="C1145" s="58" t="s">
        <v>46</v>
      </c>
      <c r="D1145" s="246" t="s">
        <v>3441</v>
      </c>
      <c r="E1145" s="47" t="s">
        <v>2791</v>
      </c>
      <c r="F1145" s="210" t="s">
        <v>4619</v>
      </c>
      <c r="G1145" s="359"/>
      <c r="H1145" s="83"/>
      <c r="I1145" s="83"/>
      <c r="J1145" s="48"/>
      <c r="K1145" s="36"/>
      <c r="L1145" s="98">
        <v>38362</v>
      </c>
      <c r="M1145" s="98"/>
      <c r="N1145" t="str">
        <f t="shared" si="36"/>
        <v/>
      </c>
    </row>
    <row r="1146" spans="1:14" ht="26.4" hidden="1" outlineLevel="2">
      <c r="A1146" s="285"/>
      <c r="B1146" s="332">
        <f t="shared" si="35"/>
        <v>58</v>
      </c>
      <c r="C1146" s="58" t="s">
        <v>2678</v>
      </c>
      <c r="D1146" s="246" t="s">
        <v>5232</v>
      </c>
      <c r="E1146" s="47" t="s">
        <v>2791</v>
      </c>
      <c r="F1146" s="210" t="s">
        <v>4619</v>
      </c>
      <c r="G1146" s="359"/>
      <c r="H1146" s="83"/>
      <c r="I1146" s="83"/>
      <c r="J1146" s="48"/>
      <c r="K1146" s="36"/>
      <c r="L1146" s="98">
        <v>38362</v>
      </c>
      <c r="M1146" s="98"/>
      <c r="N1146" t="str">
        <f t="shared" si="36"/>
        <v/>
      </c>
    </row>
    <row r="1147" spans="1:14" ht="26.4" hidden="1" outlineLevel="2">
      <c r="A1147" s="285"/>
      <c r="B1147" s="332">
        <f t="shared" si="35"/>
        <v>58</v>
      </c>
      <c r="C1147" s="58" t="s">
        <v>4601</v>
      </c>
      <c r="D1147" s="246" t="s">
        <v>3099</v>
      </c>
      <c r="E1147" s="47" t="s">
        <v>2791</v>
      </c>
      <c r="F1147" s="210" t="s">
        <v>4619</v>
      </c>
      <c r="G1147" s="359"/>
      <c r="H1147" s="83"/>
      <c r="I1147" s="83"/>
      <c r="J1147" s="48"/>
      <c r="K1147" s="36"/>
      <c r="L1147" s="98">
        <v>38362</v>
      </c>
      <c r="M1147" s="98"/>
      <c r="N1147" t="str">
        <f t="shared" si="36"/>
        <v/>
      </c>
    </row>
    <row r="1148" spans="1:14" ht="26.4" hidden="1" outlineLevel="2">
      <c r="A1148" s="285"/>
      <c r="B1148" s="332">
        <f t="shared" si="35"/>
        <v>58</v>
      </c>
      <c r="C1148" s="58" t="s">
        <v>4763</v>
      </c>
      <c r="D1148" s="246" t="s">
        <v>4762</v>
      </c>
      <c r="E1148" s="47" t="s">
        <v>2791</v>
      </c>
      <c r="F1148" s="210" t="s">
        <v>4619</v>
      </c>
      <c r="G1148" s="359"/>
      <c r="H1148" s="83"/>
      <c r="I1148" s="83"/>
      <c r="J1148" s="48"/>
      <c r="K1148" s="36"/>
      <c r="L1148" s="98">
        <v>38362</v>
      </c>
      <c r="M1148" s="98"/>
      <c r="N1148" t="str">
        <f t="shared" si="36"/>
        <v/>
      </c>
    </row>
    <row r="1149" spans="1:14" ht="39.6" hidden="1" outlineLevel="2">
      <c r="A1149" s="285"/>
      <c r="B1149" s="332">
        <f t="shared" si="35"/>
        <v>58</v>
      </c>
      <c r="C1149" s="58" t="s">
        <v>531</v>
      </c>
      <c r="D1149" s="246" t="s">
        <v>530</v>
      </c>
      <c r="E1149" s="47" t="s">
        <v>2791</v>
      </c>
      <c r="F1149" s="210" t="s">
        <v>4619</v>
      </c>
      <c r="G1149" s="359"/>
      <c r="H1149" s="83"/>
      <c r="I1149" s="83"/>
      <c r="J1149" s="48"/>
      <c r="K1149" s="36"/>
      <c r="L1149" s="98">
        <v>38362</v>
      </c>
      <c r="M1149" s="98"/>
      <c r="N1149" t="str">
        <f t="shared" si="36"/>
        <v/>
      </c>
    </row>
    <row r="1150" spans="1:14" ht="26.4" hidden="1" outlineLevel="2">
      <c r="A1150" s="285"/>
      <c r="B1150" s="332">
        <f t="shared" ref="B1150:B1213" si="37">IF(A1150&gt;0,A1150,B1149)</f>
        <v>58</v>
      </c>
      <c r="C1150" s="58" t="s">
        <v>4397</v>
      </c>
      <c r="D1150" s="246" t="s">
        <v>4550</v>
      </c>
      <c r="E1150" s="47" t="s">
        <v>2791</v>
      </c>
      <c r="F1150" s="210" t="s">
        <v>4619</v>
      </c>
      <c r="G1150" s="359"/>
      <c r="H1150" s="83"/>
      <c r="I1150" s="83"/>
      <c r="J1150" s="48"/>
      <c r="K1150" s="36"/>
      <c r="L1150" s="98">
        <v>38362</v>
      </c>
      <c r="M1150" s="98"/>
      <c r="N1150" t="str">
        <f t="shared" si="36"/>
        <v/>
      </c>
    </row>
    <row r="1151" spans="1:14" ht="39.6" hidden="1" outlineLevel="2">
      <c r="A1151" s="285"/>
      <c r="B1151" s="332">
        <f t="shared" si="37"/>
        <v>58</v>
      </c>
      <c r="C1151" s="58" t="s">
        <v>4753</v>
      </c>
      <c r="D1151" s="246" t="s">
        <v>4752</v>
      </c>
      <c r="E1151" s="47" t="s">
        <v>2791</v>
      </c>
      <c r="F1151" s="210" t="s">
        <v>4619</v>
      </c>
      <c r="G1151" s="359"/>
      <c r="H1151" s="83"/>
      <c r="I1151" s="83"/>
      <c r="J1151" s="48"/>
      <c r="K1151" s="36"/>
      <c r="L1151" s="98">
        <v>38362</v>
      </c>
      <c r="M1151" s="98"/>
      <c r="N1151" t="str">
        <f t="shared" si="36"/>
        <v/>
      </c>
    </row>
    <row r="1152" spans="1:14" ht="39.6" hidden="1" outlineLevel="2">
      <c r="A1152" s="285"/>
      <c r="B1152" s="332">
        <f t="shared" si="37"/>
        <v>58</v>
      </c>
      <c r="C1152" s="58" t="s">
        <v>4549</v>
      </c>
      <c r="D1152" s="246" t="s">
        <v>4548</v>
      </c>
      <c r="E1152" s="47" t="s">
        <v>2791</v>
      </c>
      <c r="F1152" s="210" t="s">
        <v>4619</v>
      </c>
      <c r="G1152" s="359"/>
      <c r="H1152" s="83"/>
      <c r="I1152" s="83"/>
      <c r="J1152" s="48"/>
      <c r="K1152" s="36"/>
      <c r="L1152" s="98">
        <v>38362</v>
      </c>
      <c r="M1152" s="98"/>
      <c r="N1152" t="str">
        <f t="shared" si="36"/>
        <v/>
      </c>
    </row>
    <row r="1153" spans="1:14" ht="26.4" hidden="1" outlineLevel="2">
      <c r="A1153" s="285"/>
      <c r="B1153" s="332">
        <f t="shared" si="37"/>
        <v>58</v>
      </c>
      <c r="C1153" s="58" t="s">
        <v>2227</v>
      </c>
      <c r="D1153" s="246" t="s">
        <v>2226</v>
      </c>
      <c r="E1153" s="47" t="s">
        <v>2791</v>
      </c>
      <c r="F1153" s="210" t="s">
        <v>4619</v>
      </c>
      <c r="G1153" s="359"/>
      <c r="H1153" s="83"/>
      <c r="I1153" s="83"/>
      <c r="J1153" s="48"/>
      <c r="K1153" s="36"/>
      <c r="L1153" s="98">
        <v>38362</v>
      </c>
      <c r="M1153" s="98"/>
      <c r="N1153" t="str">
        <f t="shared" si="36"/>
        <v/>
      </c>
    </row>
    <row r="1154" spans="1:14" ht="26.4" hidden="1" outlineLevel="2">
      <c r="A1154" s="285"/>
      <c r="B1154" s="332">
        <f t="shared" si="37"/>
        <v>58</v>
      </c>
      <c r="C1154" s="58" t="s">
        <v>3360</v>
      </c>
      <c r="D1154" s="246" t="s">
        <v>3359</v>
      </c>
      <c r="E1154" s="47" t="s">
        <v>2791</v>
      </c>
      <c r="F1154" s="210" t="s">
        <v>4619</v>
      </c>
      <c r="G1154" s="359"/>
      <c r="H1154" s="83"/>
      <c r="I1154" s="83"/>
      <c r="J1154" s="48"/>
      <c r="K1154" s="36"/>
      <c r="L1154" s="98">
        <v>38362</v>
      </c>
      <c r="M1154" s="98"/>
      <c r="N1154" t="str">
        <f t="shared" ref="N1154:N1217" si="38">IF(D1154="NA","",IF(COUNTIF($D$2:$D$4998,D1154)&gt;1,"DUPLICATE",""))</f>
        <v/>
      </c>
    </row>
    <row r="1155" spans="1:14" ht="26.4" hidden="1" outlineLevel="2">
      <c r="A1155" s="285"/>
      <c r="B1155" s="332">
        <f t="shared" si="37"/>
        <v>58</v>
      </c>
      <c r="C1155" s="58" t="s">
        <v>1717</v>
      </c>
      <c r="D1155" s="246" t="s">
        <v>1716</v>
      </c>
      <c r="E1155" s="47" t="s">
        <v>2791</v>
      </c>
      <c r="F1155" s="210" t="s">
        <v>4619</v>
      </c>
      <c r="G1155" s="359"/>
      <c r="H1155" s="83"/>
      <c r="I1155" s="83"/>
      <c r="J1155" s="48"/>
      <c r="K1155" s="36"/>
      <c r="L1155" s="98">
        <v>38362</v>
      </c>
      <c r="M1155" s="98"/>
      <c r="N1155" t="str">
        <f t="shared" si="38"/>
        <v/>
      </c>
    </row>
    <row r="1156" spans="1:14" ht="26.4" hidden="1" outlineLevel="2">
      <c r="A1156" s="285"/>
      <c r="B1156" s="332">
        <f t="shared" si="37"/>
        <v>58</v>
      </c>
      <c r="C1156" s="58" t="s">
        <v>3600</v>
      </c>
      <c r="D1156" s="246" t="s">
        <v>3139</v>
      </c>
      <c r="E1156" s="39" t="s">
        <v>2791</v>
      </c>
      <c r="F1156" s="246" t="s">
        <v>4619</v>
      </c>
      <c r="G1156" s="359"/>
      <c r="H1156" s="83"/>
      <c r="I1156" s="83"/>
      <c r="J1156" s="48"/>
      <c r="K1156" s="36"/>
      <c r="L1156" s="98">
        <v>38362</v>
      </c>
      <c r="M1156" s="98"/>
      <c r="N1156" t="str">
        <f t="shared" si="38"/>
        <v/>
      </c>
    </row>
    <row r="1157" spans="1:14" ht="26.4" hidden="1" outlineLevel="2">
      <c r="A1157" s="285"/>
      <c r="B1157" s="332">
        <f t="shared" si="37"/>
        <v>58</v>
      </c>
      <c r="C1157" s="58" t="s">
        <v>1707</v>
      </c>
      <c r="D1157" s="246" t="s">
        <v>2593</v>
      </c>
      <c r="E1157" s="39" t="s">
        <v>2791</v>
      </c>
      <c r="F1157" s="246" t="s">
        <v>4619</v>
      </c>
      <c r="G1157" s="359"/>
      <c r="H1157" s="83"/>
      <c r="I1157" s="83"/>
      <c r="J1157" s="48"/>
      <c r="K1157" s="36"/>
      <c r="L1157" s="98">
        <v>38362</v>
      </c>
      <c r="M1157" s="98"/>
      <c r="N1157" t="str">
        <f t="shared" si="38"/>
        <v/>
      </c>
    </row>
    <row r="1158" spans="1:14" s="232" customFormat="1" ht="26.4" hidden="1" outlineLevel="2">
      <c r="A1158" s="285"/>
      <c r="B1158" s="332">
        <f t="shared" si="37"/>
        <v>58</v>
      </c>
      <c r="C1158" s="168" t="s">
        <v>5206</v>
      </c>
      <c r="D1158" s="246" t="s">
        <v>4823</v>
      </c>
      <c r="E1158" s="47" t="s">
        <v>2791</v>
      </c>
      <c r="F1158" s="210" t="s">
        <v>4619</v>
      </c>
      <c r="G1158" s="246"/>
      <c r="H1158" s="83"/>
      <c r="I1158" s="83"/>
      <c r="J1158" s="48"/>
      <c r="K1158" s="210"/>
      <c r="L1158" s="98">
        <v>38362</v>
      </c>
      <c r="M1158" s="98"/>
      <c r="N1158" t="str">
        <f t="shared" si="38"/>
        <v/>
      </c>
    </row>
    <row r="1159" spans="1:14" ht="39.6" hidden="1" outlineLevel="2">
      <c r="A1159" s="285"/>
      <c r="B1159" s="332">
        <f t="shared" si="37"/>
        <v>58</v>
      </c>
      <c r="C1159" s="58" t="s">
        <v>3624</v>
      </c>
      <c r="D1159" s="246" t="s">
        <v>4606</v>
      </c>
      <c r="E1159" s="47" t="s">
        <v>2791</v>
      </c>
      <c r="F1159" s="210" t="s">
        <v>4619</v>
      </c>
      <c r="G1159" s="359"/>
      <c r="H1159" s="83"/>
      <c r="I1159" s="83"/>
      <c r="J1159" s="48"/>
      <c r="K1159" s="36"/>
      <c r="L1159" s="98">
        <v>38362</v>
      </c>
      <c r="M1159" s="98"/>
      <c r="N1159" t="str">
        <f t="shared" si="38"/>
        <v/>
      </c>
    </row>
    <row r="1160" spans="1:14" ht="26.4" hidden="1" outlineLevel="2">
      <c r="A1160" s="285"/>
      <c r="B1160" s="332">
        <f t="shared" si="37"/>
        <v>58</v>
      </c>
      <c r="C1160" s="58" t="s">
        <v>3842</v>
      </c>
      <c r="D1160" s="246" t="s">
        <v>3841</v>
      </c>
      <c r="E1160" s="47" t="s">
        <v>2791</v>
      </c>
      <c r="F1160" s="210" t="s">
        <v>4619</v>
      </c>
      <c r="G1160" s="359"/>
      <c r="H1160" s="83"/>
      <c r="I1160" s="83"/>
      <c r="J1160" s="48"/>
      <c r="K1160" s="36"/>
      <c r="L1160" s="98">
        <v>38362</v>
      </c>
      <c r="M1160" s="98"/>
      <c r="N1160" t="str">
        <f t="shared" si="38"/>
        <v/>
      </c>
    </row>
    <row r="1161" spans="1:14" ht="26.4" hidden="1" outlineLevel="2">
      <c r="A1161" s="285"/>
      <c r="B1161" s="332">
        <f t="shared" si="37"/>
        <v>58</v>
      </c>
      <c r="C1161" s="58" t="s">
        <v>1269</v>
      </c>
      <c r="D1161" s="246" t="s">
        <v>1268</v>
      </c>
      <c r="E1161" s="47" t="s">
        <v>2791</v>
      </c>
      <c r="F1161" s="210" t="s">
        <v>4619</v>
      </c>
      <c r="G1161" s="359"/>
      <c r="H1161" s="83"/>
      <c r="I1161" s="83"/>
      <c r="J1161" s="48"/>
      <c r="K1161" s="36"/>
      <c r="L1161" s="98">
        <v>38362</v>
      </c>
      <c r="M1161" s="98"/>
      <c r="N1161" t="str">
        <f t="shared" si="38"/>
        <v/>
      </c>
    </row>
    <row r="1162" spans="1:14" ht="39.6" hidden="1" outlineLevel="2">
      <c r="A1162" s="285"/>
      <c r="B1162" s="332">
        <f t="shared" si="37"/>
        <v>58</v>
      </c>
      <c r="C1162" s="58" t="s">
        <v>3138</v>
      </c>
      <c r="D1162" s="246" t="s">
        <v>909</v>
      </c>
      <c r="E1162" s="47" t="s">
        <v>2791</v>
      </c>
      <c r="F1162" s="210" t="s">
        <v>4619</v>
      </c>
      <c r="G1162" s="359"/>
      <c r="H1162" s="83"/>
      <c r="I1162" s="83"/>
      <c r="J1162" s="48"/>
      <c r="K1162" s="36"/>
      <c r="L1162" s="98">
        <v>38362</v>
      </c>
      <c r="M1162" s="98"/>
      <c r="N1162" t="str">
        <f t="shared" si="38"/>
        <v/>
      </c>
    </row>
    <row r="1163" spans="1:14" ht="52.8" hidden="1" outlineLevel="2">
      <c r="A1163" s="285"/>
      <c r="B1163" s="332">
        <f t="shared" si="37"/>
        <v>58</v>
      </c>
      <c r="C1163" s="58" t="s">
        <v>2302</v>
      </c>
      <c r="D1163" s="246" t="s">
        <v>974</v>
      </c>
      <c r="E1163" s="47" t="s">
        <v>2791</v>
      </c>
      <c r="F1163" s="210" t="s">
        <v>4619</v>
      </c>
      <c r="G1163" s="359"/>
      <c r="H1163" s="83"/>
      <c r="I1163" s="83"/>
      <c r="J1163" s="48"/>
      <c r="K1163" s="36"/>
      <c r="L1163" s="98">
        <v>38362</v>
      </c>
      <c r="M1163" s="98"/>
      <c r="N1163" t="str">
        <f t="shared" si="38"/>
        <v/>
      </c>
    </row>
    <row r="1164" spans="1:14" ht="39.6" hidden="1" outlineLevel="2">
      <c r="A1164" s="285"/>
      <c r="B1164" s="332">
        <f t="shared" si="37"/>
        <v>58</v>
      </c>
      <c r="C1164" s="58" t="s">
        <v>1715</v>
      </c>
      <c r="D1164" s="246" t="s">
        <v>1714</v>
      </c>
      <c r="E1164" s="47" t="s">
        <v>2791</v>
      </c>
      <c r="F1164" s="210" t="s">
        <v>4619</v>
      </c>
      <c r="G1164" s="359"/>
      <c r="H1164" s="83"/>
      <c r="I1164" s="83"/>
      <c r="J1164" s="48"/>
      <c r="K1164" s="36"/>
      <c r="L1164" s="98">
        <v>38362</v>
      </c>
      <c r="M1164" s="98"/>
      <c r="N1164" t="str">
        <f t="shared" si="38"/>
        <v/>
      </c>
    </row>
    <row r="1165" spans="1:14" ht="26.4" hidden="1" outlineLevel="2">
      <c r="A1165" s="285"/>
      <c r="B1165" s="332">
        <f t="shared" si="37"/>
        <v>58</v>
      </c>
      <c r="C1165" s="58" t="s">
        <v>3354</v>
      </c>
      <c r="D1165" s="246" t="s">
        <v>3645</v>
      </c>
      <c r="E1165" s="47" t="s">
        <v>2791</v>
      </c>
      <c r="F1165" s="210" t="s">
        <v>4619</v>
      </c>
      <c r="G1165" s="359"/>
      <c r="H1165" s="83"/>
      <c r="I1165" s="83"/>
      <c r="J1165" s="48"/>
      <c r="K1165" s="36"/>
      <c r="L1165" s="98">
        <v>38362</v>
      </c>
      <c r="M1165" s="98"/>
      <c r="N1165" t="str">
        <f t="shared" si="38"/>
        <v/>
      </c>
    </row>
    <row r="1166" spans="1:14" ht="39.6" hidden="1" outlineLevel="2">
      <c r="A1166" s="285"/>
      <c r="B1166" s="332">
        <f t="shared" si="37"/>
        <v>58</v>
      </c>
      <c r="C1166" s="58" t="s">
        <v>42</v>
      </c>
      <c r="D1166" s="246" t="s">
        <v>32</v>
      </c>
      <c r="E1166" s="47" t="s">
        <v>2791</v>
      </c>
      <c r="F1166" s="210" t="s">
        <v>4619</v>
      </c>
      <c r="G1166" s="359"/>
      <c r="H1166" s="83"/>
      <c r="I1166" s="83"/>
      <c r="J1166" s="48"/>
      <c r="K1166" s="36"/>
      <c r="L1166" s="98">
        <v>38362</v>
      </c>
      <c r="M1166" s="98"/>
      <c r="N1166" t="str">
        <f t="shared" si="38"/>
        <v/>
      </c>
    </row>
    <row r="1167" spans="1:14" s="232" customFormat="1" ht="26.4" hidden="1" outlineLevel="2">
      <c r="A1167" s="285"/>
      <c r="B1167" s="332">
        <f t="shared" si="37"/>
        <v>58</v>
      </c>
      <c r="C1167" s="168" t="s">
        <v>3394</v>
      </c>
      <c r="D1167" s="246" t="s">
        <v>3251</v>
      </c>
      <c r="E1167" s="47" t="s">
        <v>2791</v>
      </c>
      <c r="F1167" s="210" t="s">
        <v>4619</v>
      </c>
      <c r="G1167" s="246"/>
      <c r="H1167" s="83"/>
      <c r="I1167" s="83"/>
      <c r="J1167" s="48"/>
      <c r="K1167" s="210"/>
      <c r="L1167" s="98">
        <v>38362</v>
      </c>
      <c r="M1167" s="98"/>
      <c r="N1167" t="str">
        <f t="shared" si="38"/>
        <v/>
      </c>
    </row>
    <row r="1168" spans="1:14" ht="39.6" hidden="1" outlineLevel="2">
      <c r="A1168" s="285"/>
      <c r="B1168" s="332">
        <f t="shared" si="37"/>
        <v>58</v>
      </c>
      <c r="C1168" s="58" t="s">
        <v>4256</v>
      </c>
      <c r="D1168" s="246" t="s">
        <v>4255</v>
      </c>
      <c r="E1168" s="47" t="s">
        <v>2791</v>
      </c>
      <c r="F1168" s="210" t="s">
        <v>4619</v>
      </c>
      <c r="G1168" s="359"/>
      <c r="H1168" s="83"/>
      <c r="I1168" s="83"/>
      <c r="J1168" s="48"/>
      <c r="K1168" s="36"/>
      <c r="L1168" s="98">
        <v>38362</v>
      </c>
      <c r="M1168" s="98"/>
      <c r="N1168" t="str">
        <f t="shared" si="38"/>
        <v/>
      </c>
    </row>
    <row r="1169" spans="1:14" ht="39.6" hidden="1" outlineLevel="2">
      <c r="A1169" s="285"/>
      <c r="B1169" s="332">
        <f t="shared" si="37"/>
        <v>58</v>
      </c>
      <c r="C1169" s="58" t="s">
        <v>1684</v>
      </c>
      <c r="D1169" s="246" t="s">
        <v>1683</v>
      </c>
      <c r="E1169" s="39" t="s">
        <v>2791</v>
      </c>
      <c r="F1169" s="246" t="s">
        <v>4619</v>
      </c>
      <c r="G1169" s="359"/>
      <c r="H1169" s="83"/>
      <c r="I1169" s="83"/>
      <c r="J1169" s="48"/>
      <c r="K1169" s="36"/>
      <c r="L1169" s="98">
        <v>38362</v>
      </c>
      <c r="M1169" s="98"/>
      <c r="N1169" t="str">
        <f t="shared" si="38"/>
        <v/>
      </c>
    </row>
    <row r="1170" spans="1:14" ht="39.6" hidden="1" outlineLevel="2">
      <c r="A1170" s="285"/>
      <c r="B1170" s="332">
        <f t="shared" si="37"/>
        <v>58</v>
      </c>
      <c r="C1170" s="58" t="s">
        <v>4088</v>
      </c>
      <c r="D1170" s="246" t="s">
        <v>4087</v>
      </c>
      <c r="E1170" s="47" t="s">
        <v>2791</v>
      </c>
      <c r="F1170" s="210" t="s">
        <v>4619</v>
      </c>
      <c r="G1170" s="359"/>
      <c r="H1170" s="83"/>
      <c r="I1170" s="83"/>
      <c r="J1170" s="48"/>
      <c r="K1170" s="36"/>
      <c r="L1170" s="98">
        <v>38362</v>
      </c>
      <c r="M1170" s="98"/>
      <c r="N1170" t="str">
        <f t="shared" si="38"/>
        <v/>
      </c>
    </row>
    <row r="1171" spans="1:14" ht="39.6" hidden="1" outlineLevel="2">
      <c r="A1171" s="285"/>
      <c r="B1171" s="332">
        <f t="shared" si="37"/>
        <v>58</v>
      </c>
      <c r="C1171" s="58" t="s">
        <v>5</v>
      </c>
      <c r="D1171" s="246" t="s">
        <v>4</v>
      </c>
      <c r="E1171" s="47" t="s">
        <v>2791</v>
      </c>
      <c r="F1171" s="210" t="s">
        <v>4619</v>
      </c>
      <c r="G1171" s="359"/>
      <c r="H1171" s="83"/>
      <c r="I1171" s="83"/>
      <c r="J1171" s="48"/>
      <c r="K1171" s="36"/>
      <c r="L1171" s="98">
        <v>38362</v>
      </c>
      <c r="M1171" s="98"/>
      <c r="N1171" t="str">
        <f t="shared" si="38"/>
        <v/>
      </c>
    </row>
    <row r="1172" spans="1:14" s="232" customFormat="1" ht="26.4" hidden="1" outlineLevel="2">
      <c r="A1172" s="285"/>
      <c r="B1172" s="332">
        <f t="shared" si="37"/>
        <v>58</v>
      </c>
      <c r="C1172" s="168" t="s">
        <v>1713</v>
      </c>
      <c r="D1172" s="246" t="s">
        <v>1712</v>
      </c>
      <c r="E1172" s="47" t="s">
        <v>2791</v>
      </c>
      <c r="F1172" s="210" t="s">
        <v>4619</v>
      </c>
      <c r="G1172" s="246"/>
      <c r="H1172" s="83"/>
      <c r="I1172" s="83"/>
      <c r="J1172" s="48"/>
      <c r="K1172" s="210"/>
      <c r="L1172" s="98">
        <v>38362</v>
      </c>
      <c r="M1172" s="98"/>
      <c r="N1172" t="str">
        <f t="shared" si="38"/>
        <v/>
      </c>
    </row>
    <row r="1173" spans="1:14" s="232" customFormat="1" ht="26.4" hidden="1" outlineLevel="2">
      <c r="A1173" s="285"/>
      <c r="B1173" s="332">
        <f t="shared" si="37"/>
        <v>58</v>
      </c>
      <c r="C1173" s="168" t="s">
        <v>4104</v>
      </c>
      <c r="D1173" s="246" t="s">
        <v>4257</v>
      </c>
      <c r="E1173" s="47" t="s">
        <v>2791</v>
      </c>
      <c r="F1173" s="210" t="s">
        <v>4619</v>
      </c>
      <c r="G1173" s="246"/>
      <c r="H1173" s="83"/>
      <c r="I1173" s="83"/>
      <c r="J1173" s="48"/>
      <c r="K1173" s="210"/>
      <c r="L1173" s="98">
        <v>38362</v>
      </c>
      <c r="M1173" s="98"/>
      <c r="N1173" t="str">
        <f t="shared" si="38"/>
        <v/>
      </c>
    </row>
    <row r="1174" spans="1:14" ht="26.4" hidden="1" outlineLevel="2">
      <c r="A1174" s="285"/>
      <c r="B1174" s="332">
        <f t="shared" si="37"/>
        <v>58</v>
      </c>
      <c r="C1174" s="58" t="s">
        <v>5229</v>
      </c>
      <c r="D1174" s="246" t="s">
        <v>1267</v>
      </c>
      <c r="E1174" s="47" t="s">
        <v>2791</v>
      </c>
      <c r="F1174" s="210" t="s">
        <v>4619</v>
      </c>
      <c r="G1174" s="359"/>
      <c r="H1174" s="83"/>
      <c r="I1174" s="83"/>
      <c r="J1174" s="48"/>
      <c r="K1174" s="36"/>
      <c r="L1174" s="98">
        <v>38362</v>
      </c>
      <c r="M1174" s="98"/>
      <c r="N1174" t="str">
        <f t="shared" si="38"/>
        <v/>
      </c>
    </row>
    <row r="1175" spans="1:14" ht="26.4" hidden="1" outlineLevel="2">
      <c r="A1175" s="285"/>
      <c r="B1175" s="332">
        <f t="shared" si="37"/>
        <v>58</v>
      </c>
      <c r="C1175" s="58" t="s">
        <v>4119</v>
      </c>
      <c r="D1175" s="246" t="s">
        <v>4118</v>
      </c>
      <c r="E1175" s="47" t="s">
        <v>2791</v>
      </c>
      <c r="F1175" s="210" t="s">
        <v>4619</v>
      </c>
      <c r="G1175" s="359"/>
      <c r="H1175" s="83"/>
      <c r="I1175" s="83"/>
      <c r="J1175" s="48"/>
      <c r="K1175" s="36"/>
      <c r="L1175" s="98">
        <v>38362</v>
      </c>
      <c r="M1175" s="98"/>
      <c r="N1175" t="str">
        <f t="shared" si="38"/>
        <v/>
      </c>
    </row>
    <row r="1176" spans="1:14" ht="39.6" hidden="1" outlineLevel="2">
      <c r="A1176" s="285"/>
      <c r="B1176" s="332">
        <f t="shared" si="37"/>
        <v>58</v>
      </c>
      <c r="C1176" s="58" t="s">
        <v>4605</v>
      </c>
      <c r="D1176" s="246" t="s">
        <v>4604</v>
      </c>
      <c r="E1176" s="47" t="s">
        <v>2791</v>
      </c>
      <c r="F1176" s="210" t="s">
        <v>4619</v>
      </c>
      <c r="G1176" s="359"/>
      <c r="H1176" s="83"/>
      <c r="I1176" s="83"/>
      <c r="J1176" s="48"/>
      <c r="K1176" s="36"/>
      <c r="L1176" s="98">
        <v>38362</v>
      </c>
      <c r="M1176" s="98"/>
      <c r="N1176" t="str">
        <f t="shared" si="38"/>
        <v/>
      </c>
    </row>
    <row r="1177" spans="1:14" ht="26.4" hidden="1" outlineLevel="2">
      <c r="A1177" s="285"/>
      <c r="B1177" s="332">
        <f t="shared" si="37"/>
        <v>58</v>
      </c>
      <c r="C1177" s="58" t="s">
        <v>2013</v>
      </c>
      <c r="D1177" s="246" t="s">
        <v>2012</v>
      </c>
      <c r="E1177" s="47" t="s">
        <v>2791</v>
      </c>
      <c r="F1177" s="210" t="s">
        <v>4619</v>
      </c>
      <c r="G1177" s="359"/>
      <c r="H1177" s="83"/>
      <c r="I1177" s="83"/>
      <c r="J1177" s="48"/>
      <c r="K1177" s="36"/>
      <c r="L1177" s="98">
        <v>38362</v>
      </c>
      <c r="M1177" s="98"/>
      <c r="N1177" t="str">
        <f t="shared" si="38"/>
        <v/>
      </c>
    </row>
    <row r="1178" spans="1:14" ht="26.4" hidden="1" outlineLevel="2">
      <c r="A1178" s="285"/>
      <c r="B1178" s="332">
        <f t="shared" si="37"/>
        <v>58</v>
      </c>
      <c r="C1178" s="58" t="s">
        <v>4330</v>
      </c>
      <c r="D1178" s="246" t="s">
        <v>4329</v>
      </c>
      <c r="E1178" s="47" t="s">
        <v>2791</v>
      </c>
      <c r="F1178" s="210" t="s">
        <v>4619</v>
      </c>
      <c r="G1178" s="359"/>
      <c r="H1178" s="83"/>
      <c r="I1178" s="83"/>
      <c r="J1178" s="48"/>
      <c r="K1178" s="36"/>
      <c r="L1178" s="98">
        <v>38362</v>
      </c>
      <c r="M1178" s="98"/>
      <c r="N1178" t="str">
        <f t="shared" si="38"/>
        <v/>
      </c>
    </row>
    <row r="1179" spans="1:14" ht="26.4" hidden="1" outlineLevel="2">
      <c r="A1179" s="285"/>
      <c r="B1179" s="332">
        <f t="shared" si="37"/>
        <v>58</v>
      </c>
      <c r="C1179" s="58" t="s">
        <v>2542</v>
      </c>
      <c r="D1179" s="246" t="s">
        <v>4743</v>
      </c>
      <c r="E1179" s="47" t="s">
        <v>2791</v>
      </c>
      <c r="F1179" s="210" t="s">
        <v>4619</v>
      </c>
      <c r="G1179" s="359"/>
      <c r="H1179" s="83"/>
      <c r="I1179" s="83"/>
      <c r="J1179" s="48"/>
      <c r="K1179" s="36"/>
      <c r="L1179" s="98">
        <v>38362</v>
      </c>
      <c r="M1179" s="98"/>
      <c r="N1179" t="str">
        <f t="shared" si="38"/>
        <v/>
      </c>
    </row>
    <row r="1180" spans="1:14" ht="26.4" hidden="1" outlineLevel="2">
      <c r="A1180" s="285"/>
      <c r="B1180" s="332">
        <f t="shared" si="37"/>
        <v>58</v>
      </c>
      <c r="C1180" s="58" t="s">
        <v>3</v>
      </c>
      <c r="D1180" s="246" t="s">
        <v>2436</v>
      </c>
      <c r="E1180" s="47" t="s">
        <v>2791</v>
      </c>
      <c r="F1180" s="210" t="s">
        <v>4619</v>
      </c>
      <c r="G1180" s="359"/>
      <c r="H1180" s="83"/>
      <c r="I1180" s="83"/>
      <c r="J1180" s="48"/>
      <c r="K1180" s="36"/>
      <c r="L1180" s="98">
        <v>38362</v>
      </c>
      <c r="M1180" s="98"/>
      <c r="N1180" t="str">
        <f t="shared" si="38"/>
        <v/>
      </c>
    </row>
    <row r="1181" spans="1:14" ht="26.4" hidden="1" outlineLevel="2">
      <c r="A1181" s="285"/>
      <c r="B1181" s="332">
        <f t="shared" si="37"/>
        <v>58</v>
      </c>
      <c r="C1181" s="58" t="s">
        <v>973</v>
      </c>
      <c r="D1181" s="246" t="s">
        <v>4107</v>
      </c>
      <c r="E1181" s="39" t="s">
        <v>2791</v>
      </c>
      <c r="F1181" s="246" t="s">
        <v>4619</v>
      </c>
      <c r="G1181" s="359"/>
      <c r="H1181" s="83"/>
      <c r="I1181" s="83"/>
      <c r="J1181" s="48"/>
      <c r="K1181" s="36"/>
      <c r="L1181" s="98">
        <v>38362</v>
      </c>
      <c r="M1181" s="98"/>
      <c r="N1181" t="str">
        <f t="shared" si="38"/>
        <v/>
      </c>
    </row>
    <row r="1182" spans="1:14" ht="26.4" hidden="1" outlineLevel="2">
      <c r="A1182" s="285"/>
      <c r="B1182" s="332">
        <f t="shared" si="37"/>
        <v>58</v>
      </c>
      <c r="C1182" s="58" t="s">
        <v>4388</v>
      </c>
      <c r="D1182" s="246" t="s">
        <v>4387</v>
      </c>
      <c r="E1182" s="47" t="s">
        <v>2791</v>
      </c>
      <c r="F1182" s="210" t="s">
        <v>4619</v>
      </c>
      <c r="G1182" s="359"/>
      <c r="H1182" s="83"/>
      <c r="I1182" s="83"/>
      <c r="J1182" s="48"/>
      <c r="K1182" s="36"/>
      <c r="L1182" s="98">
        <v>38362</v>
      </c>
      <c r="M1182" s="98"/>
      <c r="N1182" t="str">
        <f t="shared" si="38"/>
        <v/>
      </c>
    </row>
    <row r="1183" spans="1:14" ht="26.4" hidden="1" outlineLevel="2">
      <c r="A1183" s="285"/>
      <c r="B1183" s="332">
        <f t="shared" si="37"/>
        <v>58</v>
      </c>
      <c r="C1183" s="58" t="s">
        <v>2630</v>
      </c>
      <c r="D1183" s="246" t="s">
        <v>2629</v>
      </c>
      <c r="E1183" s="47" t="s">
        <v>2791</v>
      </c>
      <c r="F1183" s="210" t="s">
        <v>4619</v>
      </c>
      <c r="G1183" s="359"/>
      <c r="H1183" s="83"/>
      <c r="I1183" s="83"/>
      <c r="J1183" s="48"/>
      <c r="K1183" s="36"/>
      <c r="L1183" s="98">
        <v>38362</v>
      </c>
      <c r="M1183" s="98"/>
      <c r="N1183" t="str">
        <f t="shared" si="38"/>
        <v/>
      </c>
    </row>
    <row r="1184" spans="1:14" ht="26.4" hidden="1" outlineLevel="2">
      <c r="A1184" s="285"/>
      <c r="B1184" s="332">
        <f t="shared" si="37"/>
        <v>58</v>
      </c>
      <c r="C1184" s="58" t="s">
        <v>2628</v>
      </c>
      <c r="D1184" s="246" t="s">
        <v>1126</v>
      </c>
      <c r="E1184" s="47" t="s">
        <v>2791</v>
      </c>
      <c r="F1184" s="210" t="s">
        <v>4619</v>
      </c>
      <c r="G1184" s="359"/>
      <c r="H1184" s="83"/>
      <c r="I1184" s="83"/>
      <c r="J1184" s="48"/>
      <c r="K1184" s="36"/>
      <c r="L1184" s="98">
        <v>38362</v>
      </c>
      <c r="M1184" s="98"/>
      <c r="N1184" t="str">
        <f t="shared" si="38"/>
        <v/>
      </c>
    </row>
    <row r="1185" spans="1:14" s="232" customFormat="1" ht="26.4" hidden="1" outlineLevel="2">
      <c r="A1185" s="285"/>
      <c r="B1185" s="332">
        <f t="shared" si="37"/>
        <v>58</v>
      </c>
      <c r="C1185" s="168" t="s">
        <v>3169</v>
      </c>
      <c r="D1185" s="246" t="s">
        <v>4815</v>
      </c>
      <c r="E1185" s="47" t="s">
        <v>2791</v>
      </c>
      <c r="F1185" s="210" t="s">
        <v>4619</v>
      </c>
      <c r="G1185" s="246"/>
      <c r="H1185" s="83"/>
      <c r="I1185" s="83"/>
      <c r="J1185" s="48"/>
      <c r="K1185" s="210"/>
      <c r="L1185" s="98">
        <v>38362</v>
      </c>
      <c r="M1185" s="98"/>
      <c r="N1185" t="str">
        <f t="shared" si="38"/>
        <v/>
      </c>
    </row>
    <row r="1186" spans="1:14" ht="26.4" hidden="1" outlineLevel="2">
      <c r="A1186" s="285"/>
      <c r="B1186" s="332">
        <f t="shared" si="37"/>
        <v>58</v>
      </c>
      <c r="C1186" s="58" t="s">
        <v>4384</v>
      </c>
      <c r="D1186" s="246" t="s">
        <v>4383</v>
      </c>
      <c r="E1186" s="47" t="s">
        <v>2791</v>
      </c>
      <c r="F1186" s="210" t="s">
        <v>4619</v>
      </c>
      <c r="G1186" s="359"/>
      <c r="H1186" s="83"/>
      <c r="I1186" s="83"/>
      <c r="J1186" s="48"/>
      <c r="K1186" s="36"/>
      <c r="L1186" s="98">
        <v>38362</v>
      </c>
      <c r="M1186" s="98"/>
      <c r="N1186" t="str">
        <f t="shared" si="38"/>
        <v/>
      </c>
    </row>
    <row r="1187" spans="1:14" s="232" customFormat="1" ht="39.6" hidden="1" outlineLevel="2">
      <c r="A1187" s="285"/>
      <c r="B1187" s="332">
        <f t="shared" si="37"/>
        <v>58</v>
      </c>
      <c r="C1187" s="168" t="s">
        <v>3846</v>
      </c>
      <c r="D1187" s="246" t="s">
        <v>3845</v>
      </c>
      <c r="E1187" s="47" t="s">
        <v>2791</v>
      </c>
      <c r="F1187" s="210" t="s">
        <v>4619</v>
      </c>
      <c r="G1187" s="246"/>
      <c r="H1187" s="83"/>
      <c r="I1187" s="83"/>
      <c r="J1187" s="48"/>
      <c r="K1187" s="210"/>
      <c r="L1187" s="98">
        <v>38362</v>
      </c>
      <c r="M1187" s="98"/>
      <c r="N1187" t="str">
        <f t="shared" si="38"/>
        <v/>
      </c>
    </row>
    <row r="1188" spans="1:14" ht="26.4" hidden="1" outlineLevel="2">
      <c r="A1188" s="285"/>
      <c r="B1188" s="332">
        <f t="shared" si="37"/>
        <v>58</v>
      </c>
      <c r="C1188" s="58" t="s">
        <v>2433</v>
      </c>
      <c r="D1188" s="246" t="s">
        <v>4933</v>
      </c>
      <c r="E1188" s="47" t="s">
        <v>2791</v>
      </c>
      <c r="F1188" s="210" t="s">
        <v>4619</v>
      </c>
      <c r="G1188" s="359"/>
      <c r="H1188" s="83"/>
      <c r="I1188" s="83"/>
      <c r="J1188" s="48"/>
      <c r="K1188" s="36"/>
      <c r="L1188" s="98">
        <v>38362</v>
      </c>
      <c r="M1188" s="98"/>
      <c r="N1188" t="str">
        <f t="shared" si="38"/>
        <v/>
      </c>
    </row>
    <row r="1189" spans="1:14" ht="26.4" hidden="1" outlineLevel="2">
      <c r="A1189" s="285"/>
      <c r="B1189" s="332">
        <f t="shared" si="37"/>
        <v>58</v>
      </c>
      <c r="C1189" s="58" t="s">
        <v>4282</v>
      </c>
      <c r="D1189" s="246" t="s">
        <v>4281</v>
      </c>
      <c r="E1189" s="47" t="s">
        <v>2791</v>
      </c>
      <c r="F1189" s="210" t="s">
        <v>4619</v>
      </c>
      <c r="G1189" s="359"/>
      <c r="H1189" s="83"/>
      <c r="I1189" s="83"/>
      <c r="J1189" s="48"/>
      <c r="K1189" s="36"/>
      <c r="L1189" s="98">
        <v>38362</v>
      </c>
      <c r="M1189" s="98"/>
      <c r="N1189" t="str">
        <f t="shared" si="38"/>
        <v/>
      </c>
    </row>
    <row r="1190" spans="1:14" ht="39.6" hidden="1" outlineLevel="2">
      <c r="A1190" s="285"/>
      <c r="B1190" s="332">
        <f t="shared" si="37"/>
        <v>58</v>
      </c>
      <c r="C1190" s="58" t="s">
        <v>5221</v>
      </c>
      <c r="D1190" s="246" t="s">
        <v>5220</v>
      </c>
      <c r="E1190" s="47" t="s">
        <v>2791</v>
      </c>
      <c r="F1190" s="210" t="s">
        <v>4619</v>
      </c>
      <c r="G1190" s="359"/>
      <c r="H1190" s="83"/>
      <c r="I1190" s="83"/>
      <c r="J1190" s="48"/>
      <c r="K1190" s="36"/>
      <c r="L1190" s="98">
        <v>38362</v>
      </c>
      <c r="M1190" s="98"/>
      <c r="N1190" t="str">
        <f t="shared" si="38"/>
        <v/>
      </c>
    </row>
    <row r="1191" spans="1:14" ht="39.6" hidden="1" outlineLevel="2">
      <c r="A1191" s="285"/>
      <c r="B1191" s="332">
        <f t="shared" si="37"/>
        <v>58</v>
      </c>
      <c r="C1191" s="58" t="s">
        <v>3395</v>
      </c>
      <c r="D1191" s="246" t="s">
        <v>2434</v>
      </c>
      <c r="E1191" s="47" t="s">
        <v>2791</v>
      </c>
      <c r="F1191" s="210" t="s">
        <v>4619</v>
      </c>
      <c r="G1191" s="359"/>
      <c r="H1191" s="83"/>
      <c r="I1191" s="83"/>
      <c r="J1191" s="48"/>
      <c r="K1191" s="36"/>
      <c r="L1191" s="98">
        <v>38362</v>
      </c>
      <c r="M1191" s="98"/>
      <c r="N1191" t="str">
        <f t="shared" si="38"/>
        <v/>
      </c>
    </row>
    <row r="1192" spans="1:14" ht="39.6" hidden="1" outlineLevel="2">
      <c r="A1192" s="285"/>
      <c r="B1192" s="332">
        <f t="shared" si="37"/>
        <v>58</v>
      </c>
      <c r="C1192" s="58" t="s">
        <v>3395</v>
      </c>
      <c r="D1192" s="246" t="s">
        <v>2435</v>
      </c>
      <c r="E1192" s="47" t="s">
        <v>2791</v>
      </c>
      <c r="F1192" s="210" t="s">
        <v>4619</v>
      </c>
      <c r="G1192" s="359"/>
      <c r="H1192" s="83"/>
      <c r="I1192" s="83"/>
      <c r="J1192" s="48"/>
      <c r="K1192" s="36"/>
      <c r="L1192" s="98">
        <v>38362</v>
      </c>
      <c r="M1192" s="98"/>
      <c r="N1192" t="str">
        <f t="shared" si="38"/>
        <v/>
      </c>
    </row>
    <row r="1193" spans="1:14" ht="39.6" hidden="1" outlineLevel="2">
      <c r="A1193" s="285"/>
      <c r="B1193" s="332">
        <f t="shared" si="37"/>
        <v>58</v>
      </c>
      <c r="C1193" s="58" t="s">
        <v>4010</v>
      </c>
      <c r="D1193" s="246" t="s">
        <v>4009</v>
      </c>
      <c r="E1193" s="47" t="s">
        <v>2791</v>
      </c>
      <c r="F1193" s="210" t="s">
        <v>4619</v>
      </c>
      <c r="G1193" s="359"/>
      <c r="H1193" s="83"/>
      <c r="I1193" s="83"/>
      <c r="J1193" s="48"/>
      <c r="K1193" s="36"/>
      <c r="L1193" s="98">
        <v>38362</v>
      </c>
      <c r="M1193" s="98"/>
      <c r="N1193" t="str">
        <f t="shared" si="38"/>
        <v/>
      </c>
    </row>
    <row r="1194" spans="1:14" ht="26.4" hidden="1" outlineLevel="2">
      <c r="A1194" s="285"/>
      <c r="B1194" s="332">
        <f t="shared" si="37"/>
        <v>58</v>
      </c>
      <c r="C1194" s="58" t="s">
        <v>4106</v>
      </c>
      <c r="D1194" s="246" t="s">
        <v>4105</v>
      </c>
      <c r="E1194" s="47" t="s">
        <v>2791</v>
      </c>
      <c r="F1194" s="210" t="s">
        <v>4619</v>
      </c>
      <c r="G1194" s="359"/>
      <c r="H1194" s="83"/>
      <c r="I1194" s="83"/>
      <c r="J1194" s="48"/>
      <c r="K1194" s="36"/>
      <c r="L1194" s="98">
        <v>38362</v>
      </c>
      <c r="M1194" s="98"/>
      <c r="N1194" t="str">
        <f t="shared" si="38"/>
        <v/>
      </c>
    </row>
    <row r="1195" spans="1:14" s="232" customFormat="1" ht="39.6" hidden="1" outlineLevel="2">
      <c r="A1195" s="285"/>
      <c r="B1195" s="332">
        <f t="shared" si="37"/>
        <v>58</v>
      </c>
      <c r="C1195" s="168" t="s">
        <v>4603</v>
      </c>
      <c r="D1195" s="246" t="s">
        <v>2303</v>
      </c>
      <c r="E1195" s="47" t="s">
        <v>2791</v>
      </c>
      <c r="F1195" s="210" t="s">
        <v>4619</v>
      </c>
      <c r="G1195" s="246"/>
      <c r="H1195" s="83"/>
      <c r="I1195" s="83"/>
      <c r="J1195" s="48"/>
      <c r="K1195" s="210"/>
      <c r="L1195" s="98">
        <v>38362</v>
      </c>
      <c r="M1195" s="98"/>
      <c r="N1195" t="str">
        <f t="shared" si="38"/>
        <v/>
      </c>
    </row>
    <row r="1196" spans="1:14" ht="26.4" hidden="1" outlineLevel="2">
      <c r="A1196" s="285"/>
      <c r="B1196" s="332">
        <f t="shared" si="37"/>
        <v>58</v>
      </c>
      <c r="C1196" s="58" t="s">
        <v>1725</v>
      </c>
      <c r="D1196" s="246" t="s">
        <v>840</v>
      </c>
      <c r="E1196" s="47" t="s">
        <v>2791</v>
      </c>
      <c r="F1196" s="210" t="s">
        <v>4619</v>
      </c>
      <c r="G1196" s="359"/>
      <c r="H1196" s="83"/>
      <c r="I1196" s="83"/>
      <c r="J1196" s="48"/>
      <c r="K1196" s="36"/>
      <c r="L1196" s="98">
        <v>38362</v>
      </c>
      <c r="M1196" s="98"/>
      <c r="N1196" t="str">
        <f t="shared" si="38"/>
        <v/>
      </c>
    </row>
    <row r="1197" spans="1:14" ht="26.4" hidden="1" outlineLevel="2">
      <c r="A1197" s="285"/>
      <c r="B1197" s="332">
        <f t="shared" si="37"/>
        <v>58</v>
      </c>
      <c r="C1197" s="58" t="s">
        <v>2230</v>
      </c>
      <c r="D1197" s="246" t="s">
        <v>931</v>
      </c>
      <c r="E1197" s="47" t="s">
        <v>2791</v>
      </c>
      <c r="F1197" s="210" t="s">
        <v>4619</v>
      </c>
      <c r="G1197" s="359"/>
      <c r="H1197" s="83"/>
      <c r="I1197" s="83"/>
      <c r="J1197" s="48"/>
      <c r="K1197" s="36"/>
      <c r="L1197" s="98">
        <v>38362</v>
      </c>
      <c r="M1197" s="98"/>
      <c r="N1197" t="str">
        <f t="shared" si="38"/>
        <v/>
      </c>
    </row>
    <row r="1198" spans="1:14" ht="39.6" hidden="1" outlineLevel="2">
      <c r="A1198" s="285"/>
      <c r="B1198" s="332">
        <f t="shared" si="37"/>
        <v>58</v>
      </c>
      <c r="C1198" s="58" t="s">
        <v>1492</v>
      </c>
      <c r="D1198" s="246" t="s">
        <v>2014</v>
      </c>
      <c r="E1198" s="47" t="s">
        <v>2791</v>
      </c>
      <c r="F1198" s="210" t="s">
        <v>4619</v>
      </c>
      <c r="G1198" s="359"/>
      <c r="H1198" s="83"/>
      <c r="I1198" s="83"/>
      <c r="J1198" s="48"/>
      <c r="K1198" s="36"/>
      <c r="L1198" s="98">
        <v>38362</v>
      </c>
      <c r="M1198" s="98"/>
      <c r="N1198" t="str">
        <f t="shared" si="38"/>
        <v/>
      </c>
    </row>
    <row r="1199" spans="1:14" ht="39.6" hidden="1" outlineLevel="2">
      <c r="A1199" s="285"/>
      <c r="B1199" s="332">
        <f t="shared" si="37"/>
        <v>58</v>
      </c>
      <c r="C1199" s="58" t="s">
        <v>4936</v>
      </c>
      <c r="D1199" s="246" t="s">
        <v>4935</v>
      </c>
      <c r="E1199" s="47" t="s">
        <v>2791</v>
      </c>
      <c r="F1199" s="210" t="s">
        <v>4619</v>
      </c>
      <c r="G1199" s="359"/>
      <c r="H1199" s="83"/>
      <c r="I1199" s="83"/>
      <c r="J1199" s="48"/>
      <c r="K1199" s="36"/>
      <c r="L1199" s="98">
        <v>38362</v>
      </c>
      <c r="M1199" s="98"/>
      <c r="N1199" t="str">
        <f t="shared" si="38"/>
        <v/>
      </c>
    </row>
    <row r="1200" spans="1:14" ht="52.8" hidden="1" outlineLevel="2">
      <c r="A1200" s="285"/>
      <c r="B1200" s="332">
        <f t="shared" si="37"/>
        <v>58</v>
      </c>
      <c r="C1200" s="58" t="s">
        <v>202</v>
      </c>
      <c r="D1200" s="246" t="s">
        <v>201</v>
      </c>
      <c r="E1200" s="47" t="s">
        <v>2791</v>
      </c>
      <c r="F1200" s="210" t="s">
        <v>4619</v>
      </c>
      <c r="G1200" s="359"/>
      <c r="H1200" s="83"/>
      <c r="I1200" s="83"/>
      <c r="J1200" s="48"/>
      <c r="K1200" s="36"/>
      <c r="L1200" s="98">
        <v>38362</v>
      </c>
      <c r="M1200" s="98"/>
      <c r="N1200" t="str">
        <f t="shared" si="38"/>
        <v/>
      </c>
    </row>
    <row r="1201" spans="1:14" s="232" customFormat="1" ht="66" hidden="1" outlineLevel="2">
      <c r="A1201" s="285"/>
      <c r="B1201" s="332">
        <f t="shared" si="37"/>
        <v>58</v>
      </c>
      <c r="C1201" s="168" t="s">
        <v>3268</v>
      </c>
      <c r="D1201" s="246" t="s">
        <v>3267</v>
      </c>
      <c r="E1201" s="47" t="s">
        <v>2791</v>
      </c>
      <c r="F1201" s="210" t="s">
        <v>4619</v>
      </c>
      <c r="G1201" s="246"/>
      <c r="H1201" s="83"/>
      <c r="I1201" s="83"/>
      <c r="J1201" s="48"/>
      <c r="K1201" s="210"/>
      <c r="L1201" s="98">
        <v>38362</v>
      </c>
      <c r="M1201" s="98"/>
      <c r="N1201" t="str">
        <f t="shared" si="38"/>
        <v/>
      </c>
    </row>
    <row r="1202" spans="1:14" s="232" customFormat="1" ht="39.6" hidden="1" outlineLevel="2">
      <c r="A1202" s="285"/>
      <c r="B1202" s="332">
        <f t="shared" si="37"/>
        <v>58</v>
      </c>
      <c r="C1202" s="168" t="s">
        <v>5049</v>
      </c>
      <c r="D1202" s="246" t="s">
        <v>487</v>
      </c>
      <c r="E1202" s="47" t="s">
        <v>2791</v>
      </c>
      <c r="F1202" s="210" t="s">
        <v>4619</v>
      </c>
      <c r="G1202" s="246"/>
      <c r="H1202" s="83"/>
      <c r="I1202" s="83"/>
      <c r="J1202" s="48"/>
      <c r="K1202" s="210"/>
      <c r="L1202" s="98">
        <v>38362</v>
      </c>
      <c r="M1202" s="98"/>
      <c r="N1202" t="str">
        <f t="shared" si="38"/>
        <v/>
      </c>
    </row>
    <row r="1203" spans="1:14" ht="52.8" hidden="1" outlineLevel="2">
      <c r="A1203" s="285"/>
      <c r="B1203" s="332">
        <f t="shared" si="37"/>
        <v>58</v>
      </c>
      <c r="C1203" s="58" t="s">
        <v>5051</v>
      </c>
      <c r="D1203" s="246" t="s">
        <v>5050</v>
      </c>
      <c r="E1203" s="47" t="s">
        <v>2791</v>
      </c>
      <c r="F1203" s="210" t="s">
        <v>4619</v>
      </c>
      <c r="G1203" s="359"/>
      <c r="H1203" s="83"/>
      <c r="I1203" s="83"/>
      <c r="J1203" s="48"/>
      <c r="K1203" s="36"/>
      <c r="L1203" s="98">
        <v>38362</v>
      </c>
      <c r="M1203" s="98"/>
      <c r="N1203" t="str">
        <f t="shared" si="38"/>
        <v/>
      </c>
    </row>
    <row r="1204" spans="1:14" ht="52.8" hidden="1" outlineLevel="2">
      <c r="A1204" s="285"/>
      <c r="B1204" s="332">
        <f t="shared" si="37"/>
        <v>58</v>
      </c>
      <c r="C1204" s="58" t="s">
        <v>3194</v>
      </c>
      <c r="D1204" s="246" t="s">
        <v>3193</v>
      </c>
      <c r="E1204" s="47" t="s">
        <v>2791</v>
      </c>
      <c r="F1204" s="210" t="s">
        <v>4619</v>
      </c>
      <c r="G1204" s="359"/>
      <c r="H1204" s="83"/>
      <c r="I1204" s="83"/>
      <c r="J1204" s="48"/>
      <c r="K1204" s="36"/>
      <c r="L1204" s="98">
        <v>38362</v>
      </c>
      <c r="M1204" s="98"/>
      <c r="N1204" t="str">
        <f t="shared" si="38"/>
        <v/>
      </c>
    </row>
    <row r="1205" spans="1:14" ht="52.8" hidden="1" outlineLevel="2">
      <c r="A1205" s="285"/>
      <c r="B1205" s="332">
        <f t="shared" si="37"/>
        <v>58</v>
      </c>
      <c r="C1205" s="58" t="s">
        <v>837</v>
      </c>
      <c r="D1205" s="246" t="s">
        <v>1272</v>
      </c>
      <c r="E1205" s="47" t="s">
        <v>2791</v>
      </c>
      <c r="F1205" s="210" t="s">
        <v>4619</v>
      </c>
      <c r="G1205" s="359"/>
      <c r="H1205" s="83"/>
      <c r="I1205" s="83"/>
      <c r="J1205" s="48"/>
      <c r="K1205" s="36"/>
      <c r="L1205" s="98">
        <v>38362</v>
      </c>
      <c r="M1205" s="98"/>
      <c r="N1205" t="str">
        <f t="shared" si="38"/>
        <v/>
      </c>
    </row>
    <row r="1206" spans="1:14" ht="26.4" hidden="1" outlineLevel="2">
      <c r="A1206" s="285"/>
      <c r="B1206" s="332">
        <f t="shared" si="37"/>
        <v>58</v>
      </c>
      <c r="C1206" s="58" t="s">
        <v>1722</v>
      </c>
      <c r="D1206" s="246" t="s">
        <v>1721</v>
      </c>
      <c r="E1206" s="47" t="s">
        <v>2791</v>
      </c>
      <c r="F1206" s="210" t="s">
        <v>4619</v>
      </c>
      <c r="G1206" s="359"/>
      <c r="H1206" s="83"/>
      <c r="I1206" s="83"/>
      <c r="J1206" s="48"/>
      <c r="K1206" s="36"/>
      <c r="L1206" s="98">
        <v>38362</v>
      </c>
      <c r="M1206" s="98"/>
      <c r="N1206" t="str">
        <f t="shared" si="38"/>
        <v/>
      </c>
    </row>
    <row r="1207" spans="1:14" ht="26.4" hidden="1" outlineLevel="2">
      <c r="A1207" s="285"/>
      <c r="B1207" s="332">
        <f t="shared" si="37"/>
        <v>58</v>
      </c>
      <c r="C1207" s="58" t="s">
        <v>87</v>
      </c>
      <c r="D1207" s="246" t="s">
        <v>3688</v>
      </c>
      <c r="E1207" s="47" t="s">
        <v>2791</v>
      </c>
      <c r="F1207" s="210" t="s">
        <v>4619</v>
      </c>
      <c r="G1207" s="359"/>
      <c r="H1207" s="83"/>
      <c r="I1207" s="83"/>
      <c r="J1207" s="48"/>
      <c r="K1207" s="36"/>
      <c r="L1207" s="98">
        <v>38362</v>
      </c>
      <c r="M1207" s="98"/>
      <c r="N1207" t="str">
        <f t="shared" si="38"/>
        <v/>
      </c>
    </row>
    <row r="1208" spans="1:14" ht="39.6" hidden="1" outlineLevel="2">
      <c r="A1208" s="285"/>
      <c r="B1208" s="332">
        <f t="shared" si="37"/>
        <v>58</v>
      </c>
      <c r="C1208" s="58" t="s">
        <v>3393</v>
      </c>
      <c r="D1208" s="246" t="s">
        <v>3256</v>
      </c>
      <c r="E1208" s="47" t="s">
        <v>2791</v>
      </c>
      <c r="F1208" s="210" t="s">
        <v>4619</v>
      </c>
      <c r="G1208" s="359"/>
      <c r="H1208" s="83"/>
      <c r="I1208" s="83"/>
      <c r="J1208" s="48"/>
      <c r="K1208" s="36"/>
      <c r="L1208" s="98">
        <v>38362</v>
      </c>
      <c r="M1208" s="98"/>
      <c r="N1208" t="str">
        <f t="shared" si="38"/>
        <v/>
      </c>
    </row>
    <row r="1209" spans="1:14" ht="26.4" hidden="1" outlineLevel="2">
      <c r="A1209" s="285"/>
      <c r="B1209" s="332">
        <f t="shared" si="37"/>
        <v>58</v>
      </c>
      <c r="C1209" s="58" t="s">
        <v>4759</v>
      </c>
      <c r="D1209" s="246" t="s">
        <v>4758</v>
      </c>
      <c r="E1209" s="47" t="s">
        <v>2791</v>
      </c>
      <c r="F1209" s="210" t="s">
        <v>4619</v>
      </c>
      <c r="G1209" s="359"/>
      <c r="H1209" s="83"/>
      <c r="I1209" s="83"/>
      <c r="J1209" s="48"/>
      <c r="K1209" s="36"/>
      <c r="L1209" s="98">
        <v>38362</v>
      </c>
      <c r="M1209" s="98"/>
      <c r="N1209" t="str">
        <f t="shared" si="38"/>
        <v/>
      </c>
    </row>
    <row r="1210" spans="1:14" ht="26.4" hidden="1" outlineLevel="2">
      <c r="A1210" s="285"/>
      <c r="B1210" s="332">
        <f t="shared" si="37"/>
        <v>58</v>
      </c>
      <c r="C1210" s="58" t="s">
        <v>3974</v>
      </c>
      <c r="D1210" s="246" t="s">
        <v>3973</v>
      </c>
      <c r="E1210" s="47" t="s">
        <v>2791</v>
      </c>
      <c r="F1210" s="210" t="s">
        <v>4619</v>
      </c>
      <c r="G1210" s="359"/>
      <c r="H1210" s="83"/>
      <c r="I1210" s="83"/>
      <c r="J1210" s="48"/>
      <c r="K1210" s="36"/>
      <c r="L1210" s="98">
        <v>38362</v>
      </c>
      <c r="M1210" s="98"/>
      <c r="N1210" t="str">
        <f t="shared" si="38"/>
        <v/>
      </c>
    </row>
    <row r="1211" spans="1:14" ht="26.4" hidden="1" outlineLevel="2">
      <c r="A1211" s="285"/>
      <c r="B1211" s="332">
        <f t="shared" si="37"/>
        <v>58</v>
      </c>
      <c r="C1211" s="58" t="s">
        <v>3258</v>
      </c>
      <c r="D1211" s="246" t="s">
        <v>3257</v>
      </c>
      <c r="E1211" s="47" t="s">
        <v>2791</v>
      </c>
      <c r="F1211" s="210" t="s">
        <v>4619</v>
      </c>
      <c r="G1211" s="359"/>
      <c r="H1211" s="83"/>
      <c r="I1211" s="83"/>
      <c r="J1211" s="48"/>
      <c r="K1211" s="36"/>
      <c r="L1211" s="98">
        <v>38362</v>
      </c>
      <c r="M1211" s="98"/>
      <c r="N1211" t="str">
        <f t="shared" si="38"/>
        <v/>
      </c>
    </row>
    <row r="1212" spans="1:14" ht="39.6" hidden="1" outlineLevel="2">
      <c r="A1212" s="285"/>
      <c r="B1212" s="332">
        <f t="shared" si="37"/>
        <v>58</v>
      </c>
      <c r="C1212" s="58" t="s">
        <v>3634</v>
      </c>
      <c r="D1212" s="246" t="s">
        <v>3975</v>
      </c>
      <c r="E1212" s="47" t="s">
        <v>2791</v>
      </c>
      <c r="F1212" s="210" t="s">
        <v>4619</v>
      </c>
      <c r="G1212" s="359"/>
      <c r="H1212" s="83"/>
      <c r="I1212" s="83"/>
      <c r="J1212" s="48"/>
      <c r="K1212" s="36"/>
      <c r="L1212" s="98">
        <v>38362</v>
      </c>
      <c r="M1212" s="98"/>
      <c r="N1212" t="str">
        <f t="shared" si="38"/>
        <v/>
      </c>
    </row>
    <row r="1213" spans="1:14" ht="39.6" hidden="1" outlineLevel="2">
      <c r="A1213" s="285"/>
      <c r="B1213" s="332">
        <f t="shared" si="37"/>
        <v>58</v>
      </c>
      <c r="C1213" s="58" t="s">
        <v>3196</v>
      </c>
      <c r="D1213" s="246" t="s">
        <v>3195</v>
      </c>
      <c r="E1213" s="47" t="s">
        <v>2791</v>
      </c>
      <c r="F1213" s="210" t="s">
        <v>4619</v>
      </c>
      <c r="G1213" s="359"/>
      <c r="H1213" s="83"/>
      <c r="I1213" s="83"/>
      <c r="J1213" s="48"/>
      <c r="K1213" s="36"/>
      <c r="L1213" s="98">
        <v>38362</v>
      </c>
      <c r="M1213" s="98"/>
      <c r="N1213" t="str">
        <f t="shared" si="38"/>
        <v/>
      </c>
    </row>
    <row r="1214" spans="1:14" ht="39.6" hidden="1" outlineLevel="2">
      <c r="A1214" s="285"/>
      <c r="B1214" s="332">
        <f t="shared" ref="B1214:B1277" si="39">IF(A1214&gt;0,A1214,B1213)</f>
        <v>58</v>
      </c>
      <c r="C1214" s="58" t="s">
        <v>3260</v>
      </c>
      <c r="D1214" s="246" t="s">
        <v>3259</v>
      </c>
      <c r="E1214" s="47" t="s">
        <v>2791</v>
      </c>
      <c r="F1214" s="210" t="s">
        <v>4619</v>
      </c>
      <c r="G1214" s="359"/>
      <c r="H1214" s="83"/>
      <c r="I1214" s="83"/>
      <c r="J1214" s="48"/>
      <c r="K1214" s="36"/>
      <c r="L1214" s="98">
        <v>38362</v>
      </c>
      <c r="M1214" s="98"/>
      <c r="N1214" t="str">
        <f t="shared" si="38"/>
        <v/>
      </c>
    </row>
    <row r="1215" spans="1:14" ht="39.6" hidden="1" outlineLevel="2">
      <c r="A1215" s="285"/>
      <c r="B1215" s="332">
        <f t="shared" si="39"/>
        <v>58</v>
      </c>
      <c r="C1215" s="58" t="s">
        <v>3381</v>
      </c>
      <c r="D1215" s="246" t="s">
        <v>6</v>
      </c>
      <c r="E1215" s="47" t="s">
        <v>2791</v>
      </c>
      <c r="F1215" s="210" t="s">
        <v>4619</v>
      </c>
      <c r="G1215" s="359"/>
      <c r="H1215" s="83"/>
      <c r="I1215" s="83"/>
      <c r="J1215" s="48"/>
      <c r="K1215" s="36"/>
      <c r="L1215" s="98">
        <v>38362</v>
      </c>
      <c r="M1215" s="98"/>
      <c r="N1215" t="str">
        <f t="shared" si="38"/>
        <v/>
      </c>
    </row>
    <row r="1216" spans="1:14" ht="26.4" hidden="1" outlineLevel="2">
      <c r="A1216" s="285"/>
      <c r="B1216" s="332">
        <f t="shared" si="39"/>
        <v>58</v>
      </c>
      <c r="C1216" s="58" t="s">
        <v>4934</v>
      </c>
      <c r="D1216" s="246" t="s">
        <v>2259</v>
      </c>
      <c r="E1216" s="47" t="s">
        <v>2791</v>
      </c>
      <c r="F1216" s="210" t="s">
        <v>4619</v>
      </c>
      <c r="G1216" s="359"/>
      <c r="H1216" s="83"/>
      <c r="I1216" s="83"/>
      <c r="J1216" s="48"/>
      <c r="K1216" s="36"/>
      <c r="L1216" s="98">
        <v>38362</v>
      </c>
      <c r="M1216" s="98"/>
      <c r="N1216" t="str">
        <f t="shared" si="38"/>
        <v/>
      </c>
    </row>
    <row r="1217" spans="1:14" ht="39.6" hidden="1" outlineLevel="2">
      <c r="A1217" s="285"/>
      <c r="B1217" s="332">
        <f t="shared" si="39"/>
        <v>58</v>
      </c>
      <c r="C1217" s="58" t="s">
        <v>734</v>
      </c>
      <c r="D1217" s="246" t="s">
        <v>768</v>
      </c>
      <c r="E1217" s="47" t="s">
        <v>2791</v>
      </c>
      <c r="F1217" s="210" t="s">
        <v>4619</v>
      </c>
      <c r="G1217" s="359"/>
      <c r="H1217" s="83"/>
      <c r="I1217" s="83"/>
      <c r="J1217" s="48"/>
      <c r="K1217" s="36"/>
      <c r="L1217" s="98">
        <v>38362</v>
      </c>
      <c r="M1217" s="98"/>
      <c r="N1217" t="str">
        <f t="shared" si="38"/>
        <v/>
      </c>
    </row>
    <row r="1218" spans="1:14" ht="26.4" hidden="1" outlineLevel="2">
      <c r="A1218" s="285"/>
      <c r="B1218" s="332">
        <f t="shared" si="39"/>
        <v>58</v>
      </c>
      <c r="C1218" s="58" t="s">
        <v>1657</v>
      </c>
      <c r="D1218" s="246" t="s">
        <v>3353</v>
      </c>
      <c r="E1218" s="47" t="s">
        <v>2791</v>
      </c>
      <c r="F1218" s="210" t="s">
        <v>4619</v>
      </c>
      <c r="G1218" s="359"/>
      <c r="H1218" s="83"/>
      <c r="I1218" s="83"/>
      <c r="J1218" s="48"/>
      <c r="K1218" s="36"/>
      <c r="L1218" s="98">
        <v>38362</v>
      </c>
      <c r="M1218" s="98"/>
      <c r="N1218" t="str">
        <f t="shared" ref="N1218:N1281" si="40">IF(D1218="NA","",IF(COUNTIF($D$2:$D$4998,D1218)&gt;1,"DUPLICATE",""))</f>
        <v/>
      </c>
    </row>
    <row r="1219" spans="1:14" ht="26.4" hidden="1" outlineLevel="2">
      <c r="A1219" s="285"/>
      <c r="B1219" s="332">
        <f t="shared" si="39"/>
        <v>58</v>
      </c>
      <c r="C1219" s="58" t="s">
        <v>1264</v>
      </c>
      <c r="D1219" s="246" t="s">
        <v>1263</v>
      </c>
      <c r="E1219" s="47" t="s">
        <v>2791</v>
      </c>
      <c r="F1219" s="210" t="s">
        <v>4619</v>
      </c>
      <c r="G1219" s="359"/>
      <c r="H1219" s="83"/>
      <c r="I1219" s="83"/>
      <c r="J1219" s="48"/>
      <c r="K1219" s="36"/>
      <c r="L1219" s="98">
        <v>38362</v>
      </c>
      <c r="M1219" s="98"/>
      <c r="N1219" t="str">
        <f t="shared" si="40"/>
        <v/>
      </c>
    </row>
    <row r="1220" spans="1:14" ht="26.4" hidden="1" outlineLevel="2">
      <c r="A1220" s="285"/>
      <c r="B1220" s="332">
        <f t="shared" si="39"/>
        <v>58</v>
      </c>
      <c r="C1220" s="58" t="s">
        <v>4461</v>
      </c>
      <c r="D1220" s="246" t="s">
        <v>1658</v>
      </c>
      <c r="E1220" s="47" t="s">
        <v>2791</v>
      </c>
      <c r="F1220" s="210" t="s">
        <v>4619</v>
      </c>
      <c r="G1220" s="359"/>
      <c r="H1220" s="83"/>
      <c r="I1220" s="83"/>
      <c r="J1220" s="48"/>
      <c r="K1220" s="36"/>
      <c r="L1220" s="98">
        <v>38362</v>
      </c>
      <c r="M1220" s="98"/>
      <c r="N1220" t="str">
        <f t="shared" si="40"/>
        <v/>
      </c>
    </row>
    <row r="1221" spans="1:14" ht="39.6" hidden="1" outlineLevel="2">
      <c r="A1221" s="285"/>
      <c r="B1221" s="332">
        <f t="shared" si="39"/>
        <v>58</v>
      </c>
      <c r="C1221" s="58" t="s">
        <v>4822</v>
      </c>
      <c r="D1221" s="246" t="s">
        <v>3252</v>
      </c>
      <c r="E1221" s="47" t="s">
        <v>2791</v>
      </c>
      <c r="F1221" s="210" t="s">
        <v>4619</v>
      </c>
      <c r="G1221" s="359"/>
      <c r="H1221" s="83"/>
      <c r="I1221" s="83"/>
      <c r="J1221" s="48"/>
      <c r="K1221" s="36"/>
      <c r="L1221" s="98">
        <v>38362</v>
      </c>
      <c r="M1221" s="98"/>
      <c r="N1221" t="str">
        <f t="shared" si="40"/>
        <v/>
      </c>
    </row>
    <row r="1222" spans="1:14" s="232" customFormat="1" ht="26.4" hidden="1" outlineLevel="2">
      <c r="A1222" s="285"/>
      <c r="B1222" s="332">
        <f t="shared" si="39"/>
        <v>58</v>
      </c>
      <c r="C1222" s="168" t="s">
        <v>200</v>
      </c>
      <c r="D1222" s="246" t="s">
        <v>735</v>
      </c>
      <c r="E1222" s="47" t="s">
        <v>2791</v>
      </c>
      <c r="F1222" s="210" t="s">
        <v>4619</v>
      </c>
      <c r="G1222" s="246"/>
      <c r="H1222" s="83"/>
      <c r="I1222" s="83"/>
      <c r="J1222" s="48"/>
      <c r="K1222" s="210"/>
      <c r="L1222" s="98">
        <v>38362</v>
      </c>
      <c r="M1222" s="98"/>
      <c r="N1222" t="str">
        <f t="shared" si="40"/>
        <v/>
      </c>
    </row>
    <row r="1223" spans="1:14" ht="39.6" hidden="1" outlineLevel="2">
      <c r="A1223" s="285"/>
      <c r="B1223" s="332">
        <f t="shared" si="39"/>
        <v>58</v>
      </c>
      <c r="C1223" s="58" t="s">
        <v>5216</v>
      </c>
      <c r="D1223" s="246" t="s">
        <v>532</v>
      </c>
      <c r="E1223" s="47" t="s">
        <v>2791</v>
      </c>
      <c r="F1223" s="210" t="s">
        <v>4619</v>
      </c>
      <c r="G1223" s="359"/>
      <c r="H1223" s="83"/>
      <c r="I1223" s="83"/>
      <c r="J1223" s="48"/>
      <c r="K1223" s="36"/>
      <c r="L1223" s="98">
        <v>38362</v>
      </c>
      <c r="M1223" s="98"/>
      <c r="N1223" t="str">
        <f t="shared" si="40"/>
        <v/>
      </c>
    </row>
    <row r="1224" spans="1:14" ht="39.6" hidden="1" outlineLevel="2">
      <c r="A1224" s="285"/>
      <c r="B1224" s="332">
        <f t="shared" si="39"/>
        <v>58</v>
      </c>
      <c r="C1224" s="58" t="s">
        <v>2373</v>
      </c>
      <c r="D1224" s="246" t="s">
        <v>5052</v>
      </c>
      <c r="E1224" s="47" t="s">
        <v>2791</v>
      </c>
      <c r="F1224" s="210" t="s">
        <v>4619</v>
      </c>
      <c r="G1224" s="359"/>
      <c r="H1224" s="83"/>
      <c r="I1224" s="83"/>
      <c r="J1224" s="48"/>
      <c r="K1224" s="36"/>
      <c r="L1224" s="98">
        <v>38362</v>
      </c>
      <c r="M1224" s="98"/>
      <c r="N1224" t="str">
        <f t="shared" si="40"/>
        <v/>
      </c>
    </row>
    <row r="1225" spans="1:14" ht="39.6" hidden="1" outlineLevel="2">
      <c r="A1225" s="285"/>
      <c r="B1225" s="332">
        <f t="shared" si="39"/>
        <v>58</v>
      </c>
      <c r="C1225" s="58" t="s">
        <v>3250</v>
      </c>
      <c r="D1225" s="246" t="s">
        <v>3249</v>
      </c>
      <c r="E1225" s="47" t="s">
        <v>2791</v>
      </c>
      <c r="F1225" s="210" t="s">
        <v>4619</v>
      </c>
      <c r="G1225" s="359"/>
      <c r="H1225" s="83"/>
      <c r="I1225" s="83"/>
      <c r="J1225" s="48"/>
      <c r="K1225" s="36"/>
      <c r="L1225" s="98">
        <v>38362</v>
      </c>
      <c r="M1225" s="98"/>
      <c r="N1225" t="str">
        <f t="shared" si="40"/>
        <v/>
      </c>
    </row>
    <row r="1226" spans="1:14" ht="26.4" hidden="1" outlineLevel="2">
      <c r="A1226" s="285"/>
      <c r="B1226" s="332">
        <f t="shared" si="39"/>
        <v>58</v>
      </c>
      <c r="C1226" s="58" t="s">
        <v>4749</v>
      </c>
      <c r="D1226" s="246" t="s">
        <v>1493</v>
      </c>
      <c r="E1226" s="39" t="s">
        <v>2791</v>
      </c>
      <c r="F1226" s="246" t="s">
        <v>4619</v>
      </c>
      <c r="G1226" s="359"/>
      <c r="H1226" s="83"/>
      <c r="I1226" s="83"/>
      <c r="J1226" s="48"/>
      <c r="K1226" s="36"/>
      <c r="L1226" s="98">
        <v>38362</v>
      </c>
      <c r="M1226" s="98"/>
      <c r="N1226" t="str">
        <f t="shared" si="40"/>
        <v/>
      </c>
    </row>
    <row r="1227" spans="1:14" ht="26.4" hidden="1" outlineLevel="2">
      <c r="A1227" s="285"/>
      <c r="B1227" s="332">
        <f t="shared" si="39"/>
        <v>58</v>
      </c>
      <c r="C1227" s="58" t="s">
        <v>527</v>
      </c>
      <c r="D1227" s="246" t="s">
        <v>1718</v>
      </c>
      <c r="E1227" s="47" t="s">
        <v>2791</v>
      </c>
      <c r="F1227" s="210" t="s">
        <v>4619</v>
      </c>
      <c r="G1227" s="359"/>
      <c r="H1227" s="83"/>
      <c r="I1227" s="83"/>
      <c r="J1227" s="48"/>
      <c r="K1227" s="36"/>
      <c r="L1227" s="98">
        <v>38362</v>
      </c>
      <c r="M1227" s="98"/>
      <c r="N1227" t="str">
        <f t="shared" si="40"/>
        <v/>
      </c>
    </row>
    <row r="1228" spans="1:14" ht="39.6" hidden="1" outlineLevel="2">
      <c r="A1228" s="285"/>
      <c r="B1228" s="332">
        <f t="shared" si="39"/>
        <v>58</v>
      </c>
      <c r="C1228" s="58" t="s">
        <v>529</v>
      </c>
      <c r="D1228" s="246" t="s">
        <v>528</v>
      </c>
      <c r="E1228" s="47" t="s">
        <v>2791</v>
      </c>
      <c r="F1228" s="210" t="s">
        <v>4619</v>
      </c>
      <c r="G1228" s="359"/>
      <c r="H1228" s="83"/>
      <c r="I1228" s="83"/>
      <c r="J1228" s="48"/>
      <c r="K1228" s="36"/>
      <c r="L1228" s="98">
        <v>38362</v>
      </c>
      <c r="M1228" s="98"/>
      <c r="N1228" t="str">
        <f t="shared" si="40"/>
        <v/>
      </c>
    </row>
    <row r="1229" spans="1:14" ht="26.4" hidden="1" outlineLevel="2">
      <c r="A1229" s="285"/>
      <c r="B1229" s="332">
        <f t="shared" si="39"/>
        <v>58</v>
      </c>
      <c r="C1229" s="58" t="s">
        <v>523</v>
      </c>
      <c r="D1229" s="246" t="s">
        <v>5207</v>
      </c>
      <c r="E1229" s="47" t="s">
        <v>2791</v>
      </c>
      <c r="F1229" s="210" t="s">
        <v>4619</v>
      </c>
      <c r="G1229" s="359"/>
      <c r="H1229" s="83"/>
      <c r="I1229" s="83"/>
      <c r="J1229" s="48"/>
      <c r="K1229" s="36"/>
      <c r="L1229" s="98">
        <v>38362</v>
      </c>
      <c r="M1229" s="98"/>
      <c r="N1229" t="str">
        <f t="shared" si="40"/>
        <v/>
      </c>
    </row>
    <row r="1230" spans="1:14" ht="39.6" hidden="1" outlineLevel="2">
      <c r="A1230" s="285"/>
      <c r="B1230" s="332">
        <f t="shared" si="39"/>
        <v>58</v>
      </c>
      <c r="C1230" s="58" t="s">
        <v>1255</v>
      </c>
      <c r="D1230" s="246" t="s">
        <v>94</v>
      </c>
      <c r="E1230" s="47" t="s">
        <v>2791</v>
      </c>
      <c r="F1230" s="210" t="s">
        <v>4619</v>
      </c>
      <c r="G1230" s="359"/>
      <c r="H1230" s="83"/>
      <c r="I1230" s="83"/>
      <c r="J1230" s="48"/>
      <c r="K1230" s="36"/>
      <c r="L1230" s="98">
        <v>38362</v>
      </c>
      <c r="M1230" s="98"/>
      <c r="N1230" t="str">
        <f t="shared" si="40"/>
        <v/>
      </c>
    </row>
    <row r="1231" spans="1:14" ht="52.8" hidden="1" outlineLevel="2">
      <c r="A1231" s="285"/>
      <c r="B1231" s="332">
        <f t="shared" si="39"/>
        <v>58</v>
      </c>
      <c r="C1231" s="58" t="s">
        <v>3253</v>
      </c>
      <c r="D1231" s="246" t="s">
        <v>4626</v>
      </c>
      <c r="E1231" s="47" t="s">
        <v>2791</v>
      </c>
      <c r="F1231" s="210" t="s">
        <v>4619</v>
      </c>
      <c r="G1231" s="359"/>
      <c r="H1231" s="83"/>
      <c r="I1231" s="83"/>
      <c r="J1231" s="48"/>
      <c r="K1231" s="36"/>
      <c r="L1231" s="98">
        <v>38362</v>
      </c>
      <c r="M1231" s="98"/>
      <c r="N1231" t="str">
        <f t="shared" si="40"/>
        <v/>
      </c>
    </row>
    <row r="1232" spans="1:14" ht="52.8" hidden="1" outlineLevel="2">
      <c r="A1232" s="285"/>
      <c r="B1232" s="332">
        <f t="shared" si="39"/>
        <v>58</v>
      </c>
      <c r="C1232" s="58" t="s">
        <v>4625</v>
      </c>
      <c r="D1232" s="246" t="s">
        <v>4624</v>
      </c>
      <c r="E1232" s="47" t="s">
        <v>2791</v>
      </c>
      <c r="F1232" s="210" t="s">
        <v>4619</v>
      </c>
      <c r="G1232" s="359"/>
      <c r="H1232" s="83"/>
      <c r="I1232" s="83"/>
      <c r="J1232" s="48"/>
      <c r="K1232" s="36"/>
      <c r="L1232" s="98">
        <v>38362</v>
      </c>
      <c r="M1232" s="98"/>
      <c r="N1232" t="str">
        <f t="shared" si="40"/>
        <v/>
      </c>
    </row>
    <row r="1233" spans="1:14" ht="39.6" hidden="1" outlineLevel="2">
      <c r="A1233" s="285"/>
      <c r="B1233" s="332">
        <f t="shared" si="39"/>
        <v>58</v>
      </c>
      <c r="C1233" s="58" t="s">
        <v>2149</v>
      </c>
      <c r="D1233" s="246" t="s">
        <v>2148</v>
      </c>
      <c r="E1233" s="47" t="s">
        <v>2791</v>
      </c>
      <c r="F1233" s="210" t="s">
        <v>4619</v>
      </c>
      <c r="G1233" s="359"/>
      <c r="H1233" s="83"/>
      <c r="I1233" s="83"/>
      <c r="J1233" s="48"/>
      <c r="K1233" s="36"/>
      <c r="L1233" s="98">
        <v>38362</v>
      </c>
      <c r="M1233" s="98"/>
      <c r="N1233" t="str">
        <f t="shared" si="40"/>
        <v/>
      </c>
    </row>
    <row r="1234" spans="1:14" ht="26.4" hidden="1" outlineLevel="2">
      <c r="A1234" s="285"/>
      <c r="B1234" s="332">
        <f t="shared" si="39"/>
        <v>58</v>
      </c>
      <c r="C1234" s="58" t="s">
        <v>2381</v>
      </c>
      <c r="D1234" s="246" t="s">
        <v>2380</v>
      </c>
      <c r="E1234" s="47" t="s">
        <v>2791</v>
      </c>
      <c r="F1234" s="210" t="s">
        <v>4619</v>
      </c>
      <c r="G1234" s="359"/>
      <c r="H1234" s="83"/>
      <c r="I1234" s="83"/>
      <c r="J1234" s="48"/>
      <c r="K1234" s="36"/>
      <c r="L1234" s="98">
        <v>38362</v>
      </c>
      <c r="M1234" s="98"/>
      <c r="N1234" t="str">
        <f t="shared" si="40"/>
        <v/>
      </c>
    </row>
    <row r="1235" spans="1:14" ht="26.4" hidden="1" outlineLevel="2">
      <c r="A1235" s="285"/>
      <c r="B1235" s="332">
        <f t="shared" si="39"/>
        <v>58</v>
      </c>
      <c r="C1235" s="58" t="s">
        <v>2546</v>
      </c>
      <c r="D1235" s="246" t="s">
        <v>2545</v>
      </c>
      <c r="E1235" s="47" t="s">
        <v>2791</v>
      </c>
      <c r="F1235" s="210" t="s">
        <v>4619</v>
      </c>
      <c r="G1235" s="359"/>
      <c r="H1235" s="83"/>
      <c r="I1235" s="83"/>
      <c r="J1235" s="48"/>
      <c r="K1235" s="36"/>
      <c r="L1235" s="98">
        <v>38362</v>
      </c>
      <c r="M1235" s="98"/>
      <c r="N1235" t="str">
        <f t="shared" si="40"/>
        <v/>
      </c>
    </row>
    <row r="1236" spans="1:14" hidden="1" outlineLevel="2">
      <c r="A1236" s="285"/>
      <c r="B1236" s="332">
        <f t="shared" si="39"/>
        <v>58</v>
      </c>
      <c r="C1236" s="58" t="s">
        <v>1248</v>
      </c>
      <c r="D1236" s="246" t="s">
        <v>1247</v>
      </c>
      <c r="E1236" s="47" t="s">
        <v>2791</v>
      </c>
      <c r="F1236" s="210" t="s">
        <v>4619</v>
      </c>
      <c r="G1236" s="359"/>
      <c r="H1236" s="83"/>
      <c r="I1236" s="83"/>
      <c r="J1236" s="48"/>
      <c r="K1236" s="36"/>
      <c r="L1236" s="98">
        <v>38362</v>
      </c>
      <c r="M1236" s="98"/>
      <c r="N1236" t="str">
        <f t="shared" si="40"/>
        <v/>
      </c>
    </row>
    <row r="1237" spans="1:14" hidden="1" outlineLevel="2">
      <c r="A1237" s="285"/>
      <c r="B1237" s="332">
        <f t="shared" si="39"/>
        <v>58</v>
      </c>
      <c r="C1237" s="58" t="s">
        <v>1246</v>
      </c>
      <c r="D1237" s="246" t="s">
        <v>1245</v>
      </c>
      <c r="E1237" s="47" t="s">
        <v>2791</v>
      </c>
      <c r="F1237" s="210" t="s">
        <v>4619</v>
      </c>
      <c r="G1237" s="359"/>
      <c r="H1237" s="83"/>
      <c r="I1237" s="83"/>
      <c r="J1237" s="48"/>
      <c r="K1237" s="36"/>
      <c r="L1237" s="98">
        <v>38362</v>
      </c>
      <c r="M1237" s="98"/>
      <c r="N1237" t="str">
        <f t="shared" si="40"/>
        <v/>
      </c>
    </row>
    <row r="1238" spans="1:14" hidden="1" outlineLevel="2">
      <c r="A1238" s="285"/>
      <c r="B1238" s="332">
        <f t="shared" si="39"/>
        <v>58</v>
      </c>
      <c r="C1238" s="58" t="s">
        <v>4928</v>
      </c>
      <c r="D1238" s="246" t="s">
        <v>4927</v>
      </c>
      <c r="E1238" s="47" t="s">
        <v>2791</v>
      </c>
      <c r="F1238" s="210" t="s">
        <v>4619</v>
      </c>
      <c r="G1238" s="359"/>
      <c r="H1238" s="83"/>
      <c r="I1238" s="83"/>
      <c r="J1238" s="48"/>
      <c r="K1238" s="36"/>
      <c r="L1238" s="98">
        <v>38362</v>
      </c>
      <c r="M1238" s="98"/>
      <c r="N1238" t="str">
        <f t="shared" si="40"/>
        <v>DUPLICATE</v>
      </c>
    </row>
    <row r="1239" spans="1:14" hidden="1" outlineLevel="2">
      <c r="A1239" s="285"/>
      <c r="B1239" s="332">
        <f t="shared" si="39"/>
        <v>58</v>
      </c>
      <c r="C1239" s="58" t="s">
        <v>2004</v>
      </c>
      <c r="D1239" s="246" t="s">
        <v>2003</v>
      </c>
      <c r="E1239" s="47" t="s">
        <v>2791</v>
      </c>
      <c r="F1239" s="210" t="s">
        <v>4619</v>
      </c>
      <c r="G1239" s="359"/>
      <c r="H1239" s="83"/>
      <c r="I1239" s="83"/>
      <c r="J1239" s="48"/>
      <c r="K1239" s="36"/>
      <c r="L1239" s="98">
        <v>38362</v>
      </c>
      <c r="M1239" s="98"/>
      <c r="N1239" t="str">
        <f t="shared" si="40"/>
        <v>DUPLICATE</v>
      </c>
    </row>
    <row r="1240" spans="1:14" ht="26.4" hidden="1" outlineLevel="2">
      <c r="A1240" s="285"/>
      <c r="B1240" s="332">
        <f t="shared" si="39"/>
        <v>58</v>
      </c>
      <c r="C1240" s="58" t="s">
        <v>3757</v>
      </c>
      <c r="D1240" s="246" t="s">
        <v>3756</v>
      </c>
      <c r="E1240" s="47" t="s">
        <v>2791</v>
      </c>
      <c r="F1240" s="210" t="s">
        <v>4619</v>
      </c>
      <c r="G1240" s="359"/>
      <c r="H1240" s="83"/>
      <c r="I1240" s="83"/>
      <c r="J1240" s="48"/>
      <c r="K1240" s="36"/>
      <c r="L1240" s="98">
        <v>38362</v>
      </c>
      <c r="M1240" s="98"/>
      <c r="N1240" t="str">
        <f t="shared" si="40"/>
        <v/>
      </c>
    </row>
    <row r="1241" spans="1:14" ht="26.4" hidden="1" outlineLevel="2">
      <c r="A1241" s="285"/>
      <c r="B1241" s="332">
        <f t="shared" si="39"/>
        <v>58</v>
      </c>
      <c r="C1241" s="58" t="s">
        <v>1262</v>
      </c>
      <c r="D1241" s="246" t="s">
        <v>1261</v>
      </c>
      <c r="E1241" s="47" t="s">
        <v>2791</v>
      </c>
      <c r="F1241" s="210" t="s">
        <v>4619</v>
      </c>
      <c r="G1241" s="359"/>
      <c r="H1241" s="83"/>
      <c r="I1241" s="83"/>
      <c r="J1241" s="48"/>
      <c r="K1241" s="36"/>
      <c r="L1241" s="98">
        <v>38362</v>
      </c>
      <c r="M1241" s="98"/>
      <c r="N1241" t="str">
        <f t="shared" si="40"/>
        <v/>
      </c>
    </row>
    <row r="1242" spans="1:14" ht="26.4" hidden="1" outlineLevel="2">
      <c r="A1242" s="285"/>
      <c r="B1242" s="332">
        <f t="shared" si="39"/>
        <v>58</v>
      </c>
      <c r="C1242" s="58" t="s">
        <v>4554</v>
      </c>
      <c r="D1242" s="246" t="s">
        <v>4553</v>
      </c>
      <c r="E1242" s="47" t="s">
        <v>2791</v>
      </c>
      <c r="F1242" s="210" t="s">
        <v>4619</v>
      </c>
      <c r="G1242" s="359"/>
      <c r="H1242" s="83"/>
      <c r="I1242" s="83"/>
      <c r="J1242" s="48"/>
      <c r="K1242" s="36"/>
      <c r="L1242" s="98">
        <v>38362</v>
      </c>
      <c r="M1242" s="98"/>
      <c r="N1242" t="str">
        <f t="shared" si="40"/>
        <v/>
      </c>
    </row>
    <row r="1243" spans="1:14" ht="26.4" hidden="1" outlineLevel="2">
      <c r="A1243" s="285"/>
      <c r="B1243" s="332">
        <f t="shared" si="39"/>
        <v>58</v>
      </c>
      <c r="C1243" s="58" t="s">
        <v>3352</v>
      </c>
      <c r="D1243" s="246" t="s">
        <v>1685</v>
      </c>
      <c r="E1243" s="47" t="s">
        <v>2791</v>
      </c>
      <c r="F1243" s="210" t="s">
        <v>4619</v>
      </c>
      <c r="G1243" s="359"/>
      <c r="H1243" s="83"/>
      <c r="I1243" s="83"/>
      <c r="J1243" s="48"/>
      <c r="K1243" s="36"/>
      <c r="L1243" s="98">
        <v>38362</v>
      </c>
      <c r="M1243" s="98"/>
      <c r="N1243" t="str">
        <f t="shared" si="40"/>
        <v/>
      </c>
    </row>
    <row r="1244" spans="1:14" ht="26.4" hidden="1" outlineLevel="2">
      <c r="A1244" s="285"/>
      <c r="B1244" s="332">
        <f t="shared" si="39"/>
        <v>58</v>
      </c>
      <c r="C1244" s="58" t="s">
        <v>1886</v>
      </c>
      <c r="D1244" s="246" t="s">
        <v>2034</v>
      </c>
      <c r="E1244" s="47" t="s">
        <v>2791</v>
      </c>
      <c r="F1244" s="210" t="s">
        <v>4619</v>
      </c>
      <c r="G1244" s="359"/>
      <c r="H1244" s="83"/>
      <c r="I1244" s="83"/>
      <c r="J1244" s="48"/>
      <c r="K1244" s="36"/>
      <c r="L1244" s="98">
        <v>38362</v>
      </c>
      <c r="M1244" s="98"/>
      <c r="N1244" t="str">
        <f t="shared" si="40"/>
        <v/>
      </c>
    </row>
    <row r="1245" spans="1:14" ht="39.6" hidden="1" outlineLevel="2">
      <c r="A1245" s="285"/>
      <c r="B1245" s="332">
        <f t="shared" si="39"/>
        <v>58</v>
      </c>
      <c r="C1245" s="58" t="s">
        <v>3396</v>
      </c>
      <c r="D1245" s="246" t="s">
        <v>2258</v>
      </c>
      <c r="E1245" s="47" t="s">
        <v>2791</v>
      </c>
      <c r="F1245" s="210" t="s">
        <v>4619</v>
      </c>
      <c r="G1245" s="359"/>
      <c r="H1245" s="83"/>
      <c r="I1245" s="83"/>
      <c r="J1245" s="48"/>
      <c r="K1245" s="36"/>
      <c r="L1245" s="98">
        <v>38362</v>
      </c>
      <c r="M1245" s="98"/>
      <c r="N1245" t="str">
        <f t="shared" si="40"/>
        <v/>
      </c>
    </row>
    <row r="1246" spans="1:14" hidden="1" outlineLevel="2">
      <c r="A1246" s="285"/>
      <c r="B1246" s="332">
        <f t="shared" si="39"/>
        <v>58</v>
      </c>
      <c r="C1246" s="58" t="s">
        <v>1894</v>
      </c>
      <c r="D1246" s="246" t="s">
        <v>1893</v>
      </c>
      <c r="E1246" s="47" t="s">
        <v>2791</v>
      </c>
      <c r="F1246" s="210" t="s">
        <v>4619</v>
      </c>
      <c r="G1246" s="359"/>
      <c r="H1246" s="83"/>
      <c r="I1246" s="83"/>
      <c r="J1246" s="48"/>
      <c r="K1246" s="36"/>
      <c r="L1246" s="98">
        <v>38362</v>
      </c>
      <c r="M1246" s="98"/>
      <c r="N1246" t="str">
        <f t="shared" si="40"/>
        <v/>
      </c>
    </row>
    <row r="1247" spans="1:14" hidden="1" outlineLevel="2">
      <c r="A1247" s="285"/>
      <c r="B1247" s="332">
        <f t="shared" si="39"/>
        <v>58</v>
      </c>
      <c r="C1247" s="58" t="s">
        <v>2033</v>
      </c>
      <c r="D1247" s="246" t="s">
        <v>5163</v>
      </c>
      <c r="E1247" s="47" t="s">
        <v>2791</v>
      </c>
      <c r="F1247" s="210" t="s">
        <v>4619</v>
      </c>
      <c r="G1247" s="359"/>
      <c r="H1247" s="83"/>
      <c r="I1247" s="83"/>
      <c r="J1247" s="48"/>
      <c r="K1247" s="36"/>
      <c r="L1247" s="98">
        <v>38362</v>
      </c>
      <c r="M1247" s="98"/>
      <c r="N1247" t="str">
        <f t="shared" si="40"/>
        <v/>
      </c>
    </row>
    <row r="1248" spans="1:14" ht="52.8" hidden="1" outlineLevel="2">
      <c r="A1248" s="285"/>
      <c r="B1248" s="332">
        <f t="shared" si="39"/>
        <v>58</v>
      </c>
      <c r="C1248" s="58" t="s">
        <v>3729</v>
      </c>
      <c r="D1248" s="246" t="s">
        <v>1687</v>
      </c>
      <c r="E1248" s="47" t="s">
        <v>2791</v>
      </c>
      <c r="F1248" s="210" t="s">
        <v>4619</v>
      </c>
      <c r="G1248" s="359"/>
      <c r="H1248" s="83"/>
      <c r="I1248" s="83"/>
      <c r="J1248" s="48"/>
      <c r="K1248" s="36"/>
      <c r="L1248" s="98">
        <v>38362</v>
      </c>
      <c r="M1248" s="98"/>
      <c r="N1248" t="str">
        <f t="shared" si="40"/>
        <v/>
      </c>
    </row>
    <row r="1249" spans="1:14" ht="39.6" hidden="1" outlineLevel="2">
      <c r="A1249" s="285"/>
      <c r="B1249" s="332">
        <f t="shared" si="39"/>
        <v>58</v>
      </c>
      <c r="C1249" s="58" t="s">
        <v>3255</v>
      </c>
      <c r="D1249" s="246" t="s">
        <v>3254</v>
      </c>
      <c r="E1249" s="47" t="s">
        <v>2791</v>
      </c>
      <c r="F1249" s="210" t="s">
        <v>4619</v>
      </c>
      <c r="G1249" s="359"/>
      <c r="H1249" s="83"/>
      <c r="I1249" s="83"/>
      <c r="J1249" s="48"/>
      <c r="K1249" s="36"/>
      <c r="L1249" s="98">
        <v>38362</v>
      </c>
      <c r="M1249" s="98"/>
      <c r="N1249" t="str">
        <f t="shared" si="40"/>
        <v/>
      </c>
    </row>
    <row r="1250" spans="1:14" ht="52.8" hidden="1" outlineLevel="2">
      <c r="A1250" s="285"/>
      <c r="B1250" s="332">
        <f t="shared" si="39"/>
        <v>58</v>
      </c>
      <c r="C1250" s="58" t="s">
        <v>4623</v>
      </c>
      <c r="D1250" s="246" t="s">
        <v>277</v>
      </c>
      <c r="E1250" s="47" t="s">
        <v>2791</v>
      </c>
      <c r="F1250" s="210" t="s">
        <v>4619</v>
      </c>
      <c r="G1250" s="359"/>
      <c r="H1250" s="83"/>
      <c r="I1250" s="83"/>
      <c r="J1250" s="48"/>
      <c r="K1250" s="36"/>
      <c r="L1250" s="98">
        <v>38362</v>
      </c>
      <c r="M1250" s="98"/>
      <c r="N1250" t="str">
        <f t="shared" si="40"/>
        <v/>
      </c>
    </row>
    <row r="1251" spans="1:14" ht="39.6" hidden="1" outlineLevel="2">
      <c r="A1251" s="285"/>
      <c r="B1251" s="332">
        <f t="shared" si="39"/>
        <v>58</v>
      </c>
      <c r="C1251" s="58" t="s">
        <v>26</v>
      </c>
      <c r="D1251" s="246" t="s">
        <v>2099</v>
      </c>
      <c r="E1251" s="47" t="s">
        <v>2791</v>
      </c>
      <c r="F1251" s="210" t="s">
        <v>4619</v>
      </c>
      <c r="G1251" s="359"/>
      <c r="H1251" s="83"/>
      <c r="I1251" s="83"/>
      <c r="J1251" s="48"/>
      <c r="K1251" s="36"/>
      <c r="L1251" s="98">
        <v>38362</v>
      </c>
      <c r="M1251" s="98"/>
      <c r="N1251" t="str">
        <f t="shared" si="40"/>
        <v/>
      </c>
    </row>
    <row r="1252" spans="1:14" ht="39.6" hidden="1" outlineLevel="2">
      <c r="A1252" s="285"/>
      <c r="B1252" s="332">
        <f t="shared" si="39"/>
        <v>58</v>
      </c>
      <c r="C1252" s="58" t="s">
        <v>1278</v>
      </c>
      <c r="D1252" s="246" t="s">
        <v>1885</v>
      </c>
      <c r="E1252" s="47" t="s">
        <v>2791</v>
      </c>
      <c r="F1252" s="210" t="s">
        <v>4619</v>
      </c>
      <c r="G1252" s="359"/>
      <c r="H1252" s="83"/>
      <c r="I1252" s="83"/>
      <c r="J1252" s="48"/>
      <c r="K1252" s="36"/>
      <c r="L1252" s="98">
        <v>38362</v>
      </c>
      <c r="M1252" s="98"/>
      <c r="N1252" t="str">
        <f t="shared" si="40"/>
        <v/>
      </c>
    </row>
    <row r="1253" spans="1:14" ht="39.6" hidden="1" outlineLevel="2">
      <c r="A1253" s="285"/>
      <c r="B1253" s="332">
        <f t="shared" si="39"/>
        <v>58</v>
      </c>
      <c r="C1253" s="58" t="s">
        <v>4131</v>
      </c>
      <c r="D1253" s="246" t="s">
        <v>2555</v>
      </c>
      <c r="E1253" s="47" t="s">
        <v>2791</v>
      </c>
      <c r="F1253" s="210" t="s">
        <v>4619</v>
      </c>
      <c r="G1253" s="359"/>
      <c r="H1253" s="83"/>
      <c r="I1253" s="83"/>
      <c r="J1253" s="48"/>
      <c r="K1253" s="36"/>
      <c r="L1253" s="98">
        <v>38362</v>
      </c>
      <c r="M1253" s="98"/>
      <c r="N1253" t="str">
        <f t="shared" si="40"/>
        <v/>
      </c>
    </row>
    <row r="1254" spans="1:14" ht="39.6" hidden="1" outlineLevel="2">
      <c r="A1254" s="285"/>
      <c r="B1254" s="332">
        <f t="shared" si="39"/>
        <v>58</v>
      </c>
      <c r="C1254" s="58" t="s">
        <v>2375</v>
      </c>
      <c r="D1254" s="246" t="s">
        <v>2374</v>
      </c>
      <c r="E1254" s="47" t="s">
        <v>2791</v>
      </c>
      <c r="F1254" s="210" t="s">
        <v>4619</v>
      </c>
      <c r="G1254" s="359"/>
      <c r="H1254" s="83"/>
      <c r="I1254" s="83"/>
      <c r="J1254" s="48"/>
      <c r="K1254" s="36"/>
      <c r="L1254" s="98">
        <v>38362</v>
      </c>
      <c r="M1254" s="98"/>
      <c r="N1254" t="str">
        <f t="shared" si="40"/>
        <v/>
      </c>
    </row>
    <row r="1255" spans="1:14" ht="39.6" hidden="1" outlineLevel="2">
      <c r="A1255" s="285"/>
      <c r="B1255" s="332">
        <f t="shared" si="39"/>
        <v>58</v>
      </c>
      <c r="C1255" s="58" t="s">
        <v>3383</v>
      </c>
      <c r="D1255" s="246" t="s">
        <v>3382</v>
      </c>
      <c r="E1255" s="47" t="s">
        <v>2791</v>
      </c>
      <c r="F1255" s="210" t="s">
        <v>4619</v>
      </c>
      <c r="G1255" s="359"/>
      <c r="H1255" s="83"/>
      <c r="I1255" s="83"/>
      <c r="J1255" s="48"/>
      <c r="K1255" s="36"/>
      <c r="L1255" s="98">
        <v>38362</v>
      </c>
      <c r="M1255" s="98"/>
      <c r="N1255" t="str">
        <f t="shared" si="40"/>
        <v/>
      </c>
    </row>
    <row r="1256" spans="1:14" ht="39.6" hidden="1" outlineLevel="2">
      <c r="A1256" s="285"/>
      <c r="B1256" s="332">
        <f t="shared" si="39"/>
        <v>58</v>
      </c>
      <c r="C1256" s="58" t="s">
        <v>901</v>
      </c>
      <c r="D1256" s="246" t="s">
        <v>900</v>
      </c>
      <c r="E1256" s="47" t="s">
        <v>2791</v>
      </c>
      <c r="F1256" s="210" t="s">
        <v>4619</v>
      </c>
      <c r="G1256" s="359"/>
      <c r="H1256" s="83"/>
      <c r="I1256" s="83"/>
      <c r="J1256" s="48"/>
      <c r="K1256" s="36"/>
      <c r="L1256" s="98">
        <v>38362</v>
      </c>
      <c r="M1256" s="98"/>
      <c r="N1256" t="str">
        <f t="shared" si="40"/>
        <v/>
      </c>
    </row>
    <row r="1257" spans="1:14" ht="39.6" hidden="1" outlineLevel="2">
      <c r="A1257" s="285"/>
      <c r="B1257" s="332">
        <f t="shared" si="39"/>
        <v>58</v>
      </c>
      <c r="C1257" s="58" t="s">
        <v>5121</v>
      </c>
      <c r="D1257" s="246" t="s">
        <v>524</v>
      </c>
      <c r="E1257" s="39" t="s">
        <v>2791</v>
      </c>
      <c r="F1257" s="246" t="s">
        <v>4619</v>
      </c>
      <c r="G1257" s="359"/>
      <c r="H1257" s="83"/>
      <c r="I1257" s="83"/>
      <c r="J1257" s="48"/>
      <c r="K1257" s="36"/>
      <c r="L1257" s="98">
        <v>38362</v>
      </c>
      <c r="M1257" s="98"/>
      <c r="N1257" t="str">
        <f t="shared" si="40"/>
        <v/>
      </c>
    </row>
    <row r="1258" spans="1:14" ht="39.6" hidden="1" outlineLevel="2">
      <c r="A1258" s="285"/>
      <c r="B1258" s="332">
        <f t="shared" si="39"/>
        <v>58</v>
      </c>
      <c r="C1258" s="58" t="s">
        <v>4742</v>
      </c>
      <c r="D1258" s="246" t="s">
        <v>3197</v>
      </c>
      <c r="E1258" s="47" t="s">
        <v>2791</v>
      </c>
      <c r="F1258" s="210" t="s">
        <v>4619</v>
      </c>
      <c r="G1258" s="359"/>
      <c r="H1258" s="83"/>
      <c r="I1258" s="83"/>
      <c r="J1258" s="48"/>
      <c r="K1258" s="36"/>
      <c r="L1258" s="98">
        <v>38362</v>
      </c>
      <c r="M1258" s="98"/>
      <c r="N1258" t="str">
        <f t="shared" si="40"/>
        <v/>
      </c>
    </row>
    <row r="1259" spans="1:14" ht="39.6" hidden="1" outlineLevel="2">
      <c r="A1259" s="285"/>
      <c r="B1259" s="332">
        <f t="shared" si="39"/>
        <v>58</v>
      </c>
      <c r="C1259" s="58" t="s">
        <v>5123</v>
      </c>
      <c r="D1259" s="246" t="s">
        <v>5122</v>
      </c>
      <c r="E1259" s="47" t="s">
        <v>2791</v>
      </c>
      <c r="F1259" s="210" t="s">
        <v>4619</v>
      </c>
      <c r="G1259" s="359"/>
      <c r="H1259" s="83"/>
      <c r="I1259" s="83"/>
      <c r="J1259" s="48"/>
      <c r="K1259" s="36"/>
      <c r="L1259" s="98">
        <v>38362</v>
      </c>
      <c r="M1259" s="98"/>
      <c r="N1259" t="str">
        <f t="shared" si="40"/>
        <v/>
      </c>
    </row>
    <row r="1260" spans="1:14" ht="66" hidden="1" outlineLevel="2">
      <c r="A1260" s="285"/>
      <c r="B1260" s="332">
        <f t="shared" si="39"/>
        <v>58</v>
      </c>
      <c r="C1260" s="58" t="s">
        <v>4659</v>
      </c>
      <c r="D1260" s="246" t="s">
        <v>3730</v>
      </c>
      <c r="E1260" s="47" t="s">
        <v>2791</v>
      </c>
      <c r="F1260" s="210" t="s">
        <v>4619</v>
      </c>
      <c r="G1260" s="359"/>
      <c r="H1260" s="83"/>
      <c r="I1260" s="83"/>
      <c r="J1260" s="48"/>
      <c r="K1260" s="36"/>
      <c r="L1260" s="98">
        <v>38362</v>
      </c>
      <c r="M1260" s="98"/>
      <c r="N1260" t="str">
        <f t="shared" si="40"/>
        <v/>
      </c>
    </row>
    <row r="1261" spans="1:14" ht="39.6" hidden="1" outlineLevel="2">
      <c r="A1261" s="285"/>
      <c r="B1261" s="332">
        <f t="shared" si="39"/>
        <v>58</v>
      </c>
      <c r="C1261" s="58" t="s">
        <v>3838</v>
      </c>
      <c r="D1261" s="246" t="s">
        <v>4097</v>
      </c>
      <c r="E1261" s="47" t="s">
        <v>2791</v>
      </c>
      <c r="F1261" s="210" t="s">
        <v>4619</v>
      </c>
      <c r="G1261" s="359"/>
      <c r="H1261" s="83"/>
      <c r="I1261" s="83"/>
      <c r="J1261" s="48"/>
      <c r="K1261" s="36"/>
      <c r="L1261" s="98">
        <v>38362</v>
      </c>
      <c r="M1261" s="98"/>
      <c r="N1261" t="str">
        <f t="shared" si="40"/>
        <v/>
      </c>
    </row>
    <row r="1262" spans="1:14" ht="39.6" hidden="1" outlineLevel="2">
      <c r="A1262" s="285"/>
      <c r="B1262" s="332">
        <f t="shared" si="39"/>
        <v>58</v>
      </c>
      <c r="C1262" s="58" t="s">
        <v>2098</v>
      </c>
      <c r="D1262" s="246" t="s">
        <v>5124</v>
      </c>
      <c r="E1262" s="47" t="s">
        <v>2791</v>
      </c>
      <c r="F1262" s="210" t="s">
        <v>4619</v>
      </c>
      <c r="G1262" s="359"/>
      <c r="H1262" s="83"/>
      <c r="I1262" s="83"/>
      <c r="J1262" s="48"/>
      <c r="K1262" s="36"/>
      <c r="L1262" s="98">
        <v>38362</v>
      </c>
      <c r="M1262" s="98"/>
      <c r="N1262" t="str">
        <f t="shared" si="40"/>
        <v/>
      </c>
    </row>
    <row r="1263" spans="1:14" ht="39.6" hidden="1" outlineLevel="2">
      <c r="A1263" s="285"/>
      <c r="B1263" s="332">
        <f t="shared" si="39"/>
        <v>58</v>
      </c>
      <c r="C1263" s="58" t="s">
        <v>2257</v>
      </c>
      <c r="D1263" s="246" t="s">
        <v>2256</v>
      </c>
      <c r="E1263" s="47" t="s">
        <v>2791</v>
      </c>
      <c r="F1263" s="210" t="s">
        <v>4619</v>
      </c>
      <c r="G1263" s="359"/>
      <c r="H1263" s="83"/>
      <c r="I1263" s="83"/>
      <c r="J1263" s="48"/>
      <c r="K1263" s="36"/>
      <c r="L1263" s="98">
        <v>38362</v>
      </c>
      <c r="M1263" s="98"/>
      <c r="N1263" t="str">
        <f t="shared" si="40"/>
        <v/>
      </c>
    </row>
    <row r="1264" spans="1:14" ht="52.8" hidden="1" outlineLevel="2">
      <c r="A1264" s="285"/>
      <c r="B1264" s="332">
        <f t="shared" si="39"/>
        <v>58</v>
      </c>
      <c r="C1264" s="58" t="s">
        <v>4661</v>
      </c>
      <c r="D1264" s="246" t="s">
        <v>4660</v>
      </c>
      <c r="E1264" s="47" t="s">
        <v>2791</v>
      </c>
      <c r="F1264" s="210" t="s">
        <v>4619</v>
      </c>
      <c r="G1264" s="359"/>
      <c r="H1264" s="83"/>
      <c r="I1264" s="83"/>
      <c r="J1264" s="48"/>
      <c r="K1264" s="36"/>
      <c r="L1264" s="98">
        <v>38362</v>
      </c>
      <c r="M1264" s="98"/>
      <c r="N1264" t="str">
        <f t="shared" si="40"/>
        <v/>
      </c>
    </row>
    <row r="1265" spans="1:14" hidden="1" outlineLevel="2">
      <c r="A1265" s="285"/>
      <c r="B1265" s="332">
        <f t="shared" si="39"/>
        <v>58</v>
      </c>
      <c r="C1265" s="58" t="s">
        <v>3643</v>
      </c>
      <c r="D1265" s="246" t="s">
        <v>3183</v>
      </c>
      <c r="E1265" s="47" t="s">
        <v>2791</v>
      </c>
      <c r="F1265" s="210" t="s">
        <v>4676</v>
      </c>
      <c r="G1265" s="359" t="s">
        <v>5357</v>
      </c>
      <c r="H1265" s="83"/>
      <c r="I1265" s="83"/>
      <c r="J1265" s="48"/>
      <c r="K1265" s="36"/>
      <c r="L1265" s="98">
        <v>38362</v>
      </c>
      <c r="M1265" s="98">
        <v>42036</v>
      </c>
      <c r="N1265" t="str">
        <f t="shared" si="40"/>
        <v/>
      </c>
    </row>
    <row r="1266" spans="1:14" hidden="1" outlineLevel="2">
      <c r="A1266" s="285"/>
      <c r="B1266" s="332">
        <f t="shared" si="39"/>
        <v>58</v>
      </c>
      <c r="C1266" s="58" t="s">
        <v>4761</v>
      </c>
      <c r="D1266" s="246" t="s">
        <v>4760</v>
      </c>
      <c r="E1266" s="47" t="s">
        <v>2791</v>
      </c>
      <c r="F1266" s="210" t="s">
        <v>4619</v>
      </c>
      <c r="G1266" s="359"/>
      <c r="H1266" s="83"/>
      <c r="I1266" s="83"/>
      <c r="J1266" s="48"/>
      <c r="K1266" s="36"/>
      <c r="L1266" s="98">
        <v>38362</v>
      </c>
      <c r="M1266" s="98"/>
      <c r="N1266" t="str">
        <f t="shared" si="40"/>
        <v/>
      </c>
    </row>
    <row r="1267" spans="1:14" hidden="1" outlineLevel="2">
      <c r="A1267" s="285"/>
      <c r="B1267" s="332">
        <f t="shared" si="39"/>
        <v>58</v>
      </c>
      <c r="C1267" s="58" t="s">
        <v>4859</v>
      </c>
      <c r="D1267" s="246" t="s">
        <v>3905</v>
      </c>
      <c r="E1267" s="47" t="s">
        <v>2791</v>
      </c>
      <c r="F1267" s="210" t="s">
        <v>4619</v>
      </c>
      <c r="G1267" s="359"/>
      <c r="H1267" s="83"/>
      <c r="I1267" s="83"/>
      <c r="J1267" s="48"/>
      <c r="K1267" s="36"/>
      <c r="L1267" s="98">
        <v>38362</v>
      </c>
      <c r="M1267" s="98"/>
      <c r="N1267" t="str">
        <f t="shared" si="40"/>
        <v/>
      </c>
    </row>
    <row r="1268" spans="1:14" hidden="1" outlineLevel="2">
      <c r="A1268" s="285"/>
      <c r="B1268" s="332">
        <f t="shared" si="39"/>
        <v>58</v>
      </c>
      <c r="C1268" s="58" t="s">
        <v>2421</v>
      </c>
      <c r="D1268" s="246" t="s">
        <v>2420</v>
      </c>
      <c r="E1268" s="47" t="s">
        <v>2791</v>
      </c>
      <c r="F1268" s="210" t="s">
        <v>4619</v>
      </c>
      <c r="G1268" s="359"/>
      <c r="H1268" s="83"/>
      <c r="I1268" s="83"/>
      <c r="J1268" s="48"/>
      <c r="K1268" s="36"/>
      <c r="L1268" s="98">
        <v>38362</v>
      </c>
      <c r="M1268" s="98"/>
      <c r="N1268" t="str">
        <f t="shared" si="40"/>
        <v/>
      </c>
    </row>
    <row r="1269" spans="1:14" hidden="1" outlineLevel="2">
      <c r="A1269" s="285"/>
      <c r="B1269" s="332">
        <f t="shared" si="39"/>
        <v>58</v>
      </c>
      <c r="C1269" s="58" t="s">
        <v>2548</v>
      </c>
      <c r="D1269" s="246" t="s">
        <v>2547</v>
      </c>
      <c r="E1269" s="47" t="s">
        <v>2791</v>
      </c>
      <c r="F1269" s="210" t="s">
        <v>4619</v>
      </c>
      <c r="G1269" s="359"/>
      <c r="H1269" s="83"/>
      <c r="I1269" s="83"/>
      <c r="J1269" s="48"/>
      <c r="K1269" s="36"/>
      <c r="L1269" s="98">
        <v>38362</v>
      </c>
      <c r="M1269" s="98"/>
      <c r="N1269" t="str">
        <f t="shared" si="40"/>
        <v/>
      </c>
    </row>
    <row r="1270" spans="1:14" hidden="1" outlineLevel="2">
      <c r="A1270" s="285"/>
      <c r="B1270" s="332">
        <f t="shared" si="39"/>
        <v>58</v>
      </c>
      <c r="C1270" s="58" t="s">
        <v>3264</v>
      </c>
      <c r="D1270" s="246" t="s">
        <v>3263</v>
      </c>
      <c r="E1270" s="47" t="s">
        <v>2791</v>
      </c>
      <c r="F1270" s="210" t="s">
        <v>4676</v>
      </c>
      <c r="G1270" s="359" t="s">
        <v>5357</v>
      </c>
      <c r="H1270" s="83"/>
      <c r="I1270" s="83"/>
      <c r="J1270" s="48"/>
      <c r="K1270" s="36"/>
      <c r="L1270" s="98">
        <v>38362</v>
      </c>
      <c r="M1270" s="98">
        <v>42036</v>
      </c>
      <c r="N1270" t="str">
        <f t="shared" si="40"/>
        <v/>
      </c>
    </row>
    <row r="1271" spans="1:14" hidden="1" outlineLevel="2">
      <c r="A1271" s="285"/>
      <c r="B1271" s="332">
        <f t="shared" si="39"/>
        <v>58</v>
      </c>
      <c r="C1271" s="58" t="s">
        <v>2073</v>
      </c>
      <c r="D1271" s="246" t="s">
        <v>5186</v>
      </c>
      <c r="E1271" s="47" t="s">
        <v>2791</v>
      </c>
      <c r="F1271" s="210" t="s">
        <v>4619</v>
      </c>
      <c r="G1271" s="359"/>
      <c r="H1271" s="83"/>
      <c r="I1271" s="83"/>
      <c r="J1271" s="48"/>
      <c r="K1271" s="36"/>
      <c r="L1271" s="98">
        <v>38362</v>
      </c>
      <c r="M1271" s="98"/>
      <c r="N1271" t="str">
        <f t="shared" si="40"/>
        <v/>
      </c>
    </row>
    <row r="1272" spans="1:14" hidden="1" outlineLevel="2">
      <c r="A1272" s="285"/>
      <c r="B1272" s="332">
        <f t="shared" si="39"/>
        <v>58</v>
      </c>
      <c r="C1272" s="58" t="s">
        <v>3612</v>
      </c>
      <c r="D1272" s="246" t="s">
        <v>3611</v>
      </c>
      <c r="E1272" s="47" t="s">
        <v>2791</v>
      </c>
      <c r="F1272" s="210" t="s">
        <v>4619</v>
      </c>
      <c r="G1272" s="359"/>
      <c r="H1272" s="83"/>
      <c r="I1272" s="83"/>
      <c r="J1272" s="48"/>
      <c r="K1272" s="36"/>
      <c r="L1272" s="98">
        <v>38362</v>
      </c>
      <c r="M1272" s="98"/>
      <c r="N1272" t="str">
        <f t="shared" si="40"/>
        <v/>
      </c>
    </row>
    <row r="1273" spans="1:14" hidden="1" outlineLevel="2">
      <c r="A1273" s="285"/>
      <c r="B1273" s="332">
        <f t="shared" si="39"/>
        <v>58</v>
      </c>
      <c r="C1273" s="58" t="s">
        <v>1519</v>
      </c>
      <c r="D1273" s="246" t="s">
        <v>1518</v>
      </c>
      <c r="E1273" s="47" t="s">
        <v>2791</v>
      </c>
      <c r="F1273" s="210" t="s">
        <v>4619</v>
      </c>
      <c r="G1273" s="359"/>
      <c r="H1273" s="83"/>
      <c r="I1273" s="83"/>
      <c r="J1273" s="48"/>
      <c r="K1273" s="36"/>
      <c r="L1273" s="98">
        <v>38362</v>
      </c>
      <c r="M1273" s="98"/>
      <c r="N1273" t="str">
        <f t="shared" si="40"/>
        <v/>
      </c>
    </row>
    <row r="1274" spans="1:14" hidden="1" outlineLevel="2">
      <c r="A1274" s="285"/>
      <c r="B1274" s="332">
        <f t="shared" si="39"/>
        <v>58</v>
      </c>
      <c r="C1274" s="58" t="s">
        <v>2901</v>
      </c>
      <c r="D1274" s="246" t="s">
        <v>2900</v>
      </c>
      <c r="E1274" s="47" t="s">
        <v>2791</v>
      </c>
      <c r="F1274" s="210" t="s">
        <v>4619</v>
      </c>
      <c r="G1274" s="359"/>
      <c r="H1274" s="83"/>
      <c r="I1274" s="83"/>
      <c r="J1274" s="48"/>
      <c r="K1274" s="36"/>
      <c r="L1274" s="98">
        <v>38362</v>
      </c>
      <c r="M1274" s="98"/>
      <c r="N1274" t="str">
        <f t="shared" si="40"/>
        <v/>
      </c>
    </row>
    <row r="1275" spans="1:14" ht="39.6" hidden="1" outlineLevel="2">
      <c r="A1275" s="285"/>
      <c r="B1275" s="332">
        <f t="shared" si="39"/>
        <v>58</v>
      </c>
      <c r="C1275" s="58" t="s">
        <v>2153</v>
      </c>
      <c r="D1275" s="246" t="s">
        <v>2152</v>
      </c>
      <c r="E1275" s="47" t="s">
        <v>2791</v>
      </c>
      <c r="F1275" s="210" t="s">
        <v>4619</v>
      </c>
      <c r="G1275" s="359"/>
      <c r="H1275" s="83"/>
      <c r="I1275" s="83"/>
      <c r="J1275" s="48"/>
      <c r="K1275" s="36"/>
      <c r="L1275" s="98">
        <v>38362</v>
      </c>
      <c r="M1275" s="98"/>
      <c r="N1275" t="str">
        <f t="shared" si="40"/>
        <v/>
      </c>
    </row>
    <row r="1276" spans="1:14" hidden="1" outlineLevel="2">
      <c r="A1276" s="285"/>
      <c r="B1276" s="332">
        <f t="shared" si="39"/>
        <v>58</v>
      </c>
      <c r="C1276" s="58" t="s">
        <v>3610</v>
      </c>
      <c r="D1276" s="246" t="s">
        <v>3609</v>
      </c>
      <c r="E1276" s="47" t="s">
        <v>2791</v>
      </c>
      <c r="F1276" s="210" t="s">
        <v>4619</v>
      </c>
      <c r="G1276" s="359"/>
      <c r="H1276" s="83"/>
      <c r="I1276" s="83"/>
      <c r="J1276" s="48"/>
      <c r="K1276" s="36"/>
      <c r="L1276" s="98">
        <v>38362</v>
      </c>
      <c r="M1276" s="98"/>
      <c r="N1276" t="str">
        <f t="shared" si="40"/>
        <v/>
      </c>
    </row>
    <row r="1277" spans="1:14" hidden="1" outlineLevel="2">
      <c r="A1277" s="285"/>
      <c r="B1277" s="332">
        <f t="shared" si="39"/>
        <v>58</v>
      </c>
      <c r="C1277" s="58" t="s">
        <v>4851</v>
      </c>
      <c r="D1277" s="246" t="s">
        <v>4850</v>
      </c>
      <c r="E1277" s="47" t="s">
        <v>2791</v>
      </c>
      <c r="F1277" s="210" t="s">
        <v>4619</v>
      </c>
      <c r="G1277" s="359"/>
      <c r="H1277" s="83"/>
      <c r="I1277" s="83"/>
      <c r="J1277" s="48"/>
      <c r="K1277" s="36"/>
      <c r="L1277" s="98">
        <v>38362</v>
      </c>
      <c r="M1277" s="98"/>
      <c r="N1277" t="str">
        <f t="shared" si="40"/>
        <v/>
      </c>
    </row>
    <row r="1278" spans="1:14" hidden="1" outlineLevel="2">
      <c r="A1278" s="285"/>
      <c r="B1278" s="332">
        <f t="shared" ref="B1278:B1341" si="41">IF(A1278&gt;0,A1278,B1277)</f>
        <v>58</v>
      </c>
      <c r="C1278" s="58" t="s">
        <v>1523</v>
      </c>
      <c r="D1278" s="246" t="s">
        <v>1522</v>
      </c>
      <c r="E1278" s="47" t="s">
        <v>2791</v>
      </c>
      <c r="F1278" s="210" t="s">
        <v>4619</v>
      </c>
      <c r="G1278" s="359"/>
      <c r="H1278" s="83"/>
      <c r="I1278" s="83"/>
      <c r="J1278" s="48"/>
      <c r="K1278" s="36"/>
      <c r="L1278" s="98">
        <v>38362</v>
      </c>
      <c r="M1278" s="98"/>
      <c r="N1278" t="str">
        <f t="shared" si="40"/>
        <v/>
      </c>
    </row>
    <row r="1279" spans="1:14" hidden="1" outlineLevel="2">
      <c r="A1279" s="285"/>
      <c r="B1279" s="332">
        <f t="shared" si="41"/>
        <v>58</v>
      </c>
      <c r="C1279" s="58" t="s">
        <v>4597</v>
      </c>
      <c r="D1279" s="246" t="s">
        <v>4596</v>
      </c>
      <c r="E1279" s="47" t="s">
        <v>2791</v>
      </c>
      <c r="F1279" s="210" t="s">
        <v>4619</v>
      </c>
      <c r="G1279" s="359"/>
      <c r="H1279" s="83"/>
      <c r="I1279" s="83"/>
      <c r="J1279" s="48"/>
      <c r="K1279" s="36"/>
      <c r="L1279" s="98">
        <v>38362</v>
      </c>
      <c r="M1279" s="98"/>
      <c r="N1279" t="str">
        <f t="shared" si="40"/>
        <v/>
      </c>
    </row>
    <row r="1280" spans="1:14" hidden="1" outlineLevel="2">
      <c r="A1280" s="285"/>
      <c r="B1280" s="332">
        <f t="shared" si="41"/>
        <v>58</v>
      </c>
      <c r="C1280" s="58" t="s">
        <v>3604</v>
      </c>
      <c r="D1280" s="246" t="s">
        <v>3603</v>
      </c>
      <c r="E1280" s="47" t="s">
        <v>2791</v>
      </c>
      <c r="F1280" s="210" t="s">
        <v>4619</v>
      </c>
      <c r="G1280" s="359"/>
      <c r="H1280" s="83"/>
      <c r="I1280" s="83"/>
      <c r="J1280" s="48"/>
      <c r="K1280" s="36"/>
      <c r="L1280" s="98">
        <v>38362</v>
      </c>
      <c r="M1280" s="98"/>
      <c r="N1280" t="str">
        <f t="shared" si="40"/>
        <v/>
      </c>
    </row>
    <row r="1281" spans="1:14" hidden="1" outlineLevel="2">
      <c r="A1281" s="285"/>
      <c r="B1281" s="332">
        <f t="shared" si="41"/>
        <v>58</v>
      </c>
      <c r="C1281" s="58" t="s">
        <v>67</v>
      </c>
      <c r="D1281" s="246" t="s">
        <v>66</v>
      </c>
      <c r="E1281" s="47" t="s">
        <v>2791</v>
      </c>
      <c r="F1281" s="210" t="s">
        <v>4619</v>
      </c>
      <c r="G1281" s="359"/>
      <c r="H1281" s="83"/>
      <c r="I1281" s="83"/>
      <c r="J1281" s="48"/>
      <c r="K1281" s="36"/>
      <c r="L1281" s="98">
        <v>38362</v>
      </c>
      <c r="M1281" s="98"/>
      <c r="N1281" t="str">
        <f t="shared" si="40"/>
        <v/>
      </c>
    </row>
    <row r="1282" spans="1:14" hidden="1" outlineLevel="2">
      <c r="A1282" s="285"/>
      <c r="B1282" s="332">
        <f t="shared" si="41"/>
        <v>58</v>
      </c>
      <c r="C1282" s="58" t="s">
        <v>70</v>
      </c>
      <c r="D1282" s="246" t="s">
        <v>69</v>
      </c>
      <c r="E1282" s="47" t="s">
        <v>2791</v>
      </c>
      <c r="F1282" s="210" t="s">
        <v>4619</v>
      </c>
      <c r="G1282" s="359"/>
      <c r="H1282" s="83"/>
      <c r="I1282" s="83"/>
      <c r="J1282" s="48"/>
      <c r="K1282" s="36"/>
      <c r="L1282" s="98">
        <v>38362</v>
      </c>
      <c r="M1282" s="98"/>
      <c r="N1282" t="str">
        <f t="shared" ref="N1282:N1345" si="42">IF(D1282="NA","",IF(COUNTIF($D$2:$D$4998,D1282)&gt;1,"DUPLICATE",""))</f>
        <v/>
      </c>
    </row>
    <row r="1283" spans="1:14" hidden="1" outlineLevel="2">
      <c r="A1283" s="285"/>
      <c r="B1283" s="332">
        <f t="shared" si="41"/>
        <v>58</v>
      </c>
      <c r="C1283" s="58" t="s">
        <v>142</v>
      </c>
      <c r="D1283" s="246" t="s">
        <v>141</v>
      </c>
      <c r="E1283" s="47" t="s">
        <v>2791</v>
      </c>
      <c r="F1283" s="210" t="s">
        <v>4619</v>
      </c>
      <c r="G1283" s="359"/>
      <c r="H1283" s="83"/>
      <c r="I1283" s="83"/>
      <c r="J1283" s="48"/>
      <c r="K1283" s="36"/>
      <c r="L1283" s="98">
        <v>38362</v>
      </c>
      <c r="M1283" s="98"/>
      <c r="N1283" t="str">
        <f t="shared" si="42"/>
        <v>DUPLICATE</v>
      </c>
    </row>
    <row r="1284" spans="1:14" hidden="1" outlineLevel="2">
      <c r="A1284" s="285"/>
      <c r="B1284" s="332">
        <f t="shared" si="41"/>
        <v>58</v>
      </c>
      <c r="C1284" s="58" t="s">
        <v>4980</v>
      </c>
      <c r="D1284" s="246" t="s">
        <v>4873</v>
      </c>
      <c r="E1284" s="47" t="s">
        <v>2791</v>
      </c>
      <c r="F1284" s="210" t="s">
        <v>4619</v>
      </c>
      <c r="G1284" s="359"/>
      <c r="H1284" s="83"/>
      <c r="I1284" s="83"/>
      <c r="J1284" s="48"/>
      <c r="K1284" s="36"/>
      <c r="L1284" s="98">
        <v>38362</v>
      </c>
      <c r="M1284" s="98"/>
      <c r="N1284" t="str">
        <f t="shared" si="42"/>
        <v/>
      </c>
    </row>
    <row r="1285" spans="1:14" hidden="1" outlineLevel="2">
      <c r="A1285" s="285"/>
      <c r="B1285" s="332">
        <f t="shared" si="41"/>
        <v>58</v>
      </c>
      <c r="C1285" s="58" t="s">
        <v>2002</v>
      </c>
      <c r="D1285" s="246" t="s">
        <v>2001</v>
      </c>
      <c r="E1285" s="47" t="s">
        <v>2791</v>
      </c>
      <c r="F1285" s="210" t="s">
        <v>4619</v>
      </c>
      <c r="G1285" s="359"/>
      <c r="H1285" s="83"/>
      <c r="I1285" s="83"/>
      <c r="J1285" s="48"/>
      <c r="K1285" s="36"/>
      <c r="L1285" s="98">
        <v>38362</v>
      </c>
      <c r="M1285" s="98"/>
      <c r="N1285" t="str">
        <f t="shared" si="42"/>
        <v/>
      </c>
    </row>
    <row r="1286" spans="1:14" ht="26.4" hidden="1" outlineLevel="2">
      <c r="A1286" s="285"/>
      <c r="B1286" s="332">
        <f t="shared" si="41"/>
        <v>58</v>
      </c>
      <c r="C1286" s="58" t="s">
        <v>2077</v>
      </c>
      <c r="D1286" s="246" t="s">
        <v>2076</v>
      </c>
      <c r="E1286" s="47" t="s">
        <v>2791</v>
      </c>
      <c r="F1286" s="210" t="s">
        <v>4619</v>
      </c>
      <c r="G1286" s="359"/>
      <c r="H1286" s="83"/>
      <c r="I1286" s="83"/>
      <c r="J1286" s="48"/>
      <c r="K1286" s="36"/>
      <c r="L1286" s="98">
        <v>38362</v>
      </c>
      <c r="M1286" s="98"/>
      <c r="N1286" t="str">
        <f t="shared" si="42"/>
        <v/>
      </c>
    </row>
    <row r="1287" spans="1:14" hidden="1" outlineLevel="2">
      <c r="A1287" s="285"/>
      <c r="B1287" s="332">
        <f t="shared" si="41"/>
        <v>58</v>
      </c>
      <c r="C1287" s="58" t="s">
        <v>4921</v>
      </c>
      <c r="D1287" s="246" t="s">
        <v>4920</v>
      </c>
      <c r="E1287" s="47" t="s">
        <v>2791</v>
      </c>
      <c r="F1287" s="210" t="s">
        <v>4619</v>
      </c>
      <c r="G1287" s="359"/>
      <c r="H1287" s="83"/>
      <c r="I1287" s="83"/>
      <c r="J1287" s="48"/>
      <c r="K1287" s="36"/>
      <c r="L1287" s="98">
        <v>38362</v>
      </c>
      <c r="M1287" s="98"/>
      <c r="N1287" t="str">
        <f t="shared" si="42"/>
        <v/>
      </c>
    </row>
    <row r="1288" spans="1:14" ht="39.6" hidden="1" outlineLevel="2">
      <c r="A1288" s="285"/>
      <c r="B1288" s="332">
        <f t="shared" si="41"/>
        <v>58</v>
      </c>
      <c r="C1288" s="58" t="s">
        <v>2544</v>
      </c>
      <c r="D1288" s="246" t="s">
        <v>3265</v>
      </c>
      <c r="E1288" s="47" t="s">
        <v>2791</v>
      </c>
      <c r="F1288" s="210" t="s">
        <v>4619</v>
      </c>
      <c r="G1288" s="359"/>
      <c r="H1288" s="83"/>
      <c r="I1288" s="83"/>
      <c r="J1288" s="48"/>
      <c r="K1288" s="36"/>
      <c r="L1288" s="98">
        <v>38362</v>
      </c>
      <c r="M1288" s="98"/>
      <c r="N1288" t="str">
        <f t="shared" si="42"/>
        <v/>
      </c>
    </row>
    <row r="1289" spans="1:14" ht="52.8" hidden="1" outlineLevel="2">
      <c r="A1289" s="285"/>
      <c r="B1289" s="332">
        <f t="shared" si="41"/>
        <v>58</v>
      </c>
      <c r="C1289" s="58" t="s">
        <v>4861</v>
      </c>
      <c r="D1289" s="246" t="s">
        <v>4852</v>
      </c>
      <c r="E1289" s="47" t="s">
        <v>2791</v>
      </c>
      <c r="F1289" s="210" t="s">
        <v>4619</v>
      </c>
      <c r="G1289" s="359"/>
      <c r="H1289" s="83"/>
      <c r="I1289" s="83"/>
      <c r="J1289" s="48"/>
      <c r="K1289" s="36"/>
      <c r="L1289" s="98">
        <v>38362</v>
      </c>
      <c r="M1289" s="98"/>
      <c r="N1289" t="str">
        <f t="shared" si="42"/>
        <v/>
      </c>
    </row>
    <row r="1290" spans="1:14" ht="39.6" hidden="1" outlineLevel="2">
      <c r="A1290" s="285"/>
      <c r="B1290" s="332">
        <f t="shared" si="41"/>
        <v>58</v>
      </c>
      <c r="C1290" s="58" t="s">
        <v>3840</v>
      </c>
      <c r="D1290" s="246" t="s">
        <v>3839</v>
      </c>
      <c r="E1290" s="47" t="s">
        <v>2791</v>
      </c>
      <c r="F1290" s="210" t="s">
        <v>4619</v>
      </c>
      <c r="G1290" s="359"/>
      <c r="H1290" s="83"/>
      <c r="I1290" s="83"/>
      <c r="J1290" s="48"/>
      <c r="K1290" s="36"/>
      <c r="L1290" s="98">
        <v>38362</v>
      </c>
      <c r="M1290" s="98"/>
      <c r="N1290" t="str">
        <f t="shared" si="42"/>
        <v/>
      </c>
    </row>
    <row r="1291" spans="1:14" hidden="1" outlineLevel="2">
      <c r="A1291" s="285"/>
      <c r="B1291" s="332">
        <f t="shared" si="41"/>
        <v>58</v>
      </c>
      <c r="C1291" s="58" t="s">
        <v>3056</v>
      </c>
      <c r="D1291" s="246" t="s">
        <v>3055</v>
      </c>
      <c r="E1291" s="47" t="s">
        <v>2791</v>
      </c>
      <c r="F1291" s="210" t="s">
        <v>4619</v>
      </c>
      <c r="G1291" s="359"/>
      <c r="H1291" s="83"/>
      <c r="I1291" s="83"/>
      <c r="J1291" s="48"/>
      <c r="K1291" s="36"/>
      <c r="L1291" s="98">
        <v>38362</v>
      </c>
      <c r="M1291" s="98"/>
      <c r="N1291" t="str">
        <f t="shared" si="42"/>
        <v/>
      </c>
    </row>
    <row r="1292" spans="1:14" ht="39.6" hidden="1" outlineLevel="2">
      <c r="A1292" s="285"/>
      <c r="B1292" s="332">
        <f t="shared" si="41"/>
        <v>58</v>
      </c>
      <c r="C1292" s="58" t="s">
        <v>2223</v>
      </c>
      <c r="D1292" s="246" t="s">
        <v>2681</v>
      </c>
      <c r="E1292" s="47" t="s">
        <v>2791</v>
      </c>
      <c r="F1292" s="210" t="s">
        <v>4619</v>
      </c>
      <c r="G1292" s="359"/>
      <c r="H1292" s="83"/>
      <c r="I1292" s="83"/>
      <c r="J1292" s="48"/>
      <c r="K1292" s="36"/>
      <c r="L1292" s="98">
        <v>38362</v>
      </c>
      <c r="M1292" s="98"/>
      <c r="N1292" t="str">
        <f t="shared" si="42"/>
        <v/>
      </c>
    </row>
    <row r="1293" spans="1:14" hidden="1" outlineLevel="2">
      <c r="A1293" s="285"/>
      <c r="B1293" s="332">
        <f t="shared" si="41"/>
        <v>58</v>
      </c>
      <c r="C1293" s="58" t="s">
        <v>836</v>
      </c>
      <c r="D1293" s="246" t="s">
        <v>835</v>
      </c>
      <c r="E1293" s="47" t="s">
        <v>2791</v>
      </c>
      <c r="F1293" s="210" t="s">
        <v>4619</v>
      </c>
      <c r="G1293" s="359"/>
      <c r="H1293" s="83"/>
      <c r="I1293" s="83"/>
      <c r="J1293" s="48"/>
      <c r="K1293" s="36"/>
      <c r="L1293" s="98">
        <v>38362</v>
      </c>
      <c r="M1293" s="98"/>
      <c r="N1293" t="str">
        <f t="shared" si="42"/>
        <v/>
      </c>
    </row>
    <row r="1294" spans="1:14" hidden="1" outlineLevel="2">
      <c r="A1294" s="285"/>
      <c r="B1294" s="332">
        <f t="shared" si="41"/>
        <v>58</v>
      </c>
      <c r="C1294" s="58" t="s">
        <v>4117</v>
      </c>
      <c r="D1294" s="246" t="s">
        <v>3619</v>
      </c>
      <c r="E1294" s="47" t="s">
        <v>2791</v>
      </c>
      <c r="F1294" s="210" t="s">
        <v>4619</v>
      </c>
      <c r="G1294" s="359"/>
      <c r="H1294" s="83"/>
      <c r="I1294" s="83"/>
      <c r="J1294" s="48"/>
      <c r="K1294" s="36"/>
      <c r="L1294" s="98">
        <v>38362</v>
      </c>
      <c r="M1294" s="98"/>
      <c r="N1294" t="str">
        <f t="shared" si="42"/>
        <v/>
      </c>
    </row>
    <row r="1295" spans="1:14" ht="26.4" hidden="1" outlineLevel="2">
      <c r="A1295" s="285"/>
      <c r="B1295" s="332">
        <f t="shared" si="41"/>
        <v>58</v>
      </c>
      <c r="C1295" s="58" t="s">
        <v>2653</v>
      </c>
      <c r="D1295" s="246" t="s">
        <v>2652</v>
      </c>
      <c r="E1295" s="47" t="s">
        <v>2791</v>
      </c>
      <c r="F1295" s="210" t="s">
        <v>4619</v>
      </c>
      <c r="G1295" s="359"/>
      <c r="H1295" s="83"/>
      <c r="I1295" s="83"/>
      <c r="J1295" s="48"/>
      <c r="K1295" s="36"/>
      <c r="L1295" s="98">
        <v>38362</v>
      </c>
      <c r="M1295" s="98"/>
      <c r="N1295" t="str">
        <f t="shared" si="42"/>
        <v/>
      </c>
    </row>
    <row r="1296" spans="1:14" ht="26.4" hidden="1" outlineLevel="2">
      <c r="A1296" s="285"/>
      <c r="B1296" s="332">
        <f t="shared" si="41"/>
        <v>58</v>
      </c>
      <c r="C1296" s="58" t="s">
        <v>4593</v>
      </c>
      <c r="D1296" s="246" t="s">
        <v>2506</v>
      </c>
      <c r="E1296" s="47" t="s">
        <v>2791</v>
      </c>
      <c r="F1296" s="210" t="s">
        <v>4619</v>
      </c>
      <c r="G1296" s="359"/>
      <c r="H1296" s="83"/>
      <c r="I1296" s="83"/>
      <c r="J1296" s="48"/>
      <c r="K1296" s="36"/>
      <c r="L1296" s="98">
        <v>38362</v>
      </c>
      <c r="M1296" s="98"/>
      <c r="N1296" t="str">
        <f t="shared" si="42"/>
        <v/>
      </c>
    </row>
    <row r="1297" spans="1:14" ht="39.6" hidden="1" outlineLevel="2">
      <c r="A1297" s="285"/>
      <c r="B1297" s="332">
        <f t="shared" si="41"/>
        <v>58</v>
      </c>
      <c r="C1297" s="58" t="s">
        <v>3123</v>
      </c>
      <c r="D1297" s="246" t="s">
        <v>3050</v>
      </c>
      <c r="E1297" s="47" t="s">
        <v>2791</v>
      </c>
      <c r="F1297" s="210" t="s">
        <v>4619</v>
      </c>
      <c r="G1297" s="359"/>
      <c r="H1297" s="83"/>
      <c r="I1297" s="83"/>
      <c r="J1297" s="48"/>
      <c r="K1297" s="36"/>
      <c r="L1297" s="98">
        <v>38362</v>
      </c>
      <c r="M1297" s="98"/>
      <c r="N1297" t="str">
        <f t="shared" si="42"/>
        <v/>
      </c>
    </row>
    <row r="1298" spans="1:14" ht="39.6" hidden="1" outlineLevel="2">
      <c r="A1298" s="285"/>
      <c r="B1298" s="332">
        <f t="shared" si="41"/>
        <v>58</v>
      </c>
      <c r="C1298" s="58" t="s">
        <v>3877</v>
      </c>
      <c r="D1298" s="246" t="s">
        <v>4060</v>
      </c>
      <c r="E1298" s="47" t="s">
        <v>2791</v>
      </c>
      <c r="F1298" s="210" t="s">
        <v>4619</v>
      </c>
      <c r="G1298" s="359"/>
      <c r="H1298" s="83"/>
      <c r="I1298" s="83"/>
      <c r="J1298" s="48"/>
      <c r="K1298" s="36"/>
      <c r="L1298" s="98">
        <v>38362</v>
      </c>
      <c r="M1298" s="98"/>
      <c r="N1298" t="str">
        <f t="shared" si="42"/>
        <v/>
      </c>
    </row>
    <row r="1299" spans="1:14" ht="26.4" hidden="1" outlineLevel="2">
      <c r="A1299" s="285"/>
      <c r="B1299" s="332">
        <f t="shared" si="41"/>
        <v>58</v>
      </c>
      <c r="C1299" s="58" t="s">
        <v>849</v>
      </c>
      <c r="D1299" s="246" t="s">
        <v>848</v>
      </c>
      <c r="E1299" s="47" t="s">
        <v>2791</v>
      </c>
      <c r="F1299" s="210" t="s">
        <v>4619</v>
      </c>
      <c r="G1299" s="359"/>
      <c r="H1299" s="83"/>
      <c r="I1299" s="83"/>
      <c r="J1299" s="48"/>
      <c r="K1299" s="36"/>
      <c r="L1299" s="98">
        <v>38362</v>
      </c>
      <c r="M1299" s="98"/>
      <c r="N1299" t="str">
        <f t="shared" si="42"/>
        <v/>
      </c>
    </row>
    <row r="1300" spans="1:14" ht="26.4" hidden="1" outlineLevel="2">
      <c r="A1300" s="285"/>
      <c r="B1300" s="332">
        <f t="shared" si="41"/>
        <v>58</v>
      </c>
      <c r="C1300" s="58" t="s">
        <v>1791</v>
      </c>
      <c r="D1300" s="246" t="s">
        <v>1790</v>
      </c>
      <c r="E1300" s="47" t="s">
        <v>2791</v>
      </c>
      <c r="F1300" s="210" t="s">
        <v>4619</v>
      </c>
      <c r="G1300" s="359"/>
      <c r="H1300" s="83"/>
      <c r="I1300" s="83"/>
      <c r="J1300" s="48"/>
      <c r="K1300" s="36"/>
      <c r="L1300" s="98">
        <v>38362</v>
      </c>
      <c r="M1300" s="98"/>
      <c r="N1300" t="str">
        <f t="shared" si="42"/>
        <v/>
      </c>
    </row>
    <row r="1301" spans="1:14" ht="26.4" hidden="1" outlineLevel="2">
      <c r="A1301" s="285"/>
      <c r="B1301" s="332">
        <f t="shared" si="41"/>
        <v>58</v>
      </c>
      <c r="C1301" s="58" t="s">
        <v>841</v>
      </c>
      <c r="D1301" s="246" t="s">
        <v>3231</v>
      </c>
      <c r="E1301" s="47" t="s">
        <v>2791</v>
      </c>
      <c r="F1301" s="210" t="s">
        <v>4619</v>
      </c>
      <c r="G1301" s="359"/>
      <c r="H1301" s="83"/>
      <c r="I1301" s="83"/>
      <c r="J1301" s="48"/>
      <c r="K1301" s="36"/>
      <c r="L1301" s="98">
        <v>38362</v>
      </c>
      <c r="M1301" s="98"/>
      <c r="N1301" t="str">
        <f t="shared" si="42"/>
        <v/>
      </c>
    </row>
    <row r="1302" spans="1:14" ht="39.6" hidden="1" outlineLevel="2">
      <c r="A1302" s="285"/>
      <c r="B1302" s="332">
        <f t="shared" si="41"/>
        <v>58</v>
      </c>
      <c r="C1302" s="58" t="s">
        <v>1789</v>
      </c>
      <c r="D1302" s="246" t="s">
        <v>4571</v>
      </c>
      <c r="E1302" s="47" t="s">
        <v>2791</v>
      </c>
      <c r="F1302" s="210" t="s">
        <v>4619</v>
      </c>
      <c r="G1302" s="359"/>
      <c r="H1302" s="83"/>
      <c r="I1302" s="83"/>
      <c r="J1302" s="48"/>
      <c r="K1302" s="36"/>
      <c r="L1302" s="98">
        <v>38362</v>
      </c>
      <c r="M1302" s="98"/>
      <c r="N1302" t="str">
        <f t="shared" si="42"/>
        <v/>
      </c>
    </row>
    <row r="1303" spans="1:14" ht="26.4" hidden="1" outlineLevel="2">
      <c r="A1303" s="285"/>
      <c r="B1303" s="332">
        <f t="shared" si="41"/>
        <v>58</v>
      </c>
      <c r="C1303" s="58" t="s">
        <v>1740</v>
      </c>
      <c r="D1303" s="246" t="s">
        <v>1739</v>
      </c>
      <c r="E1303" s="47" t="s">
        <v>2791</v>
      </c>
      <c r="F1303" s="210" t="s">
        <v>4619</v>
      </c>
      <c r="G1303" s="359"/>
      <c r="H1303" s="83"/>
      <c r="I1303" s="83"/>
      <c r="J1303" s="48"/>
      <c r="K1303" s="36"/>
      <c r="L1303" s="98">
        <v>38362</v>
      </c>
      <c r="M1303" s="98"/>
      <c r="N1303" t="str">
        <f t="shared" si="42"/>
        <v/>
      </c>
    </row>
    <row r="1304" spans="1:14" ht="26.4" hidden="1" outlineLevel="2">
      <c r="A1304" s="285"/>
      <c r="B1304" s="332">
        <f t="shared" si="41"/>
        <v>58</v>
      </c>
      <c r="C1304" s="58" t="s">
        <v>1745</v>
      </c>
      <c r="D1304" s="246" t="s">
        <v>1744</v>
      </c>
      <c r="E1304" s="47" t="s">
        <v>2791</v>
      </c>
      <c r="F1304" s="210" t="s">
        <v>4619</v>
      </c>
      <c r="G1304" s="359"/>
      <c r="H1304" s="83"/>
      <c r="I1304" s="83"/>
      <c r="J1304" s="48"/>
      <c r="K1304" s="36"/>
      <c r="L1304" s="98">
        <v>38362</v>
      </c>
      <c r="M1304" s="98"/>
      <c r="N1304" t="str">
        <f t="shared" si="42"/>
        <v/>
      </c>
    </row>
    <row r="1305" spans="1:14" ht="26.4" hidden="1" outlineLevel="2">
      <c r="A1305" s="285"/>
      <c r="B1305" s="332">
        <f t="shared" si="41"/>
        <v>58</v>
      </c>
      <c r="C1305" s="58" t="s">
        <v>675</v>
      </c>
      <c r="D1305" s="246" t="s">
        <v>1746</v>
      </c>
      <c r="E1305" s="47" t="s">
        <v>2791</v>
      </c>
      <c r="F1305" s="210" t="s">
        <v>4619</v>
      </c>
      <c r="G1305" s="359"/>
      <c r="H1305" s="83"/>
      <c r="I1305" s="83"/>
      <c r="J1305" s="48"/>
      <c r="K1305" s="36"/>
      <c r="L1305" s="98">
        <v>38362</v>
      </c>
      <c r="M1305" s="98"/>
      <c r="N1305" t="str">
        <f t="shared" si="42"/>
        <v/>
      </c>
    </row>
    <row r="1306" spans="1:14" ht="26.4" hidden="1" outlineLevel="2">
      <c r="A1306" s="285"/>
      <c r="B1306" s="332">
        <f t="shared" si="41"/>
        <v>58</v>
      </c>
      <c r="C1306" s="58" t="s">
        <v>1513</v>
      </c>
      <c r="D1306" s="246" t="s">
        <v>1723</v>
      </c>
      <c r="E1306" s="47" t="s">
        <v>2791</v>
      </c>
      <c r="F1306" s="210" t="s">
        <v>4619</v>
      </c>
      <c r="G1306" s="359"/>
      <c r="H1306" s="83"/>
      <c r="I1306" s="83"/>
      <c r="J1306" s="48"/>
      <c r="K1306" s="36"/>
      <c r="L1306" s="98">
        <v>38362</v>
      </c>
      <c r="M1306" s="98"/>
      <c r="N1306" t="str">
        <f t="shared" si="42"/>
        <v/>
      </c>
    </row>
    <row r="1307" spans="1:14" hidden="1" outlineLevel="2">
      <c r="A1307" s="285"/>
      <c r="B1307" s="332">
        <f t="shared" si="41"/>
        <v>58</v>
      </c>
      <c r="C1307" s="58" t="s">
        <v>2402</v>
      </c>
      <c r="D1307" s="246" t="s">
        <v>2401</v>
      </c>
      <c r="E1307" s="47" t="s">
        <v>2791</v>
      </c>
      <c r="F1307" s="210" t="s">
        <v>4619</v>
      </c>
      <c r="G1307" s="359"/>
      <c r="H1307" s="83"/>
      <c r="I1307" s="83"/>
      <c r="J1307" s="48"/>
      <c r="K1307" s="36"/>
      <c r="L1307" s="98">
        <v>38362</v>
      </c>
      <c r="M1307" s="98"/>
      <c r="N1307" t="str">
        <f t="shared" si="42"/>
        <v/>
      </c>
    </row>
    <row r="1308" spans="1:14" hidden="1" outlineLevel="2">
      <c r="A1308" s="285"/>
      <c r="B1308" s="332">
        <f t="shared" si="41"/>
        <v>58</v>
      </c>
      <c r="C1308" s="58" t="s">
        <v>5056</v>
      </c>
      <c r="D1308" s="246" t="s">
        <v>5055</v>
      </c>
      <c r="E1308" s="47" t="s">
        <v>2791</v>
      </c>
      <c r="F1308" s="210" t="s">
        <v>4619</v>
      </c>
      <c r="G1308" s="359"/>
      <c r="H1308" s="83"/>
      <c r="I1308" s="83"/>
      <c r="J1308" s="48"/>
      <c r="K1308" s="36"/>
      <c r="L1308" s="98">
        <v>38362</v>
      </c>
      <c r="M1308" s="98"/>
      <c r="N1308" t="str">
        <f t="shared" si="42"/>
        <v/>
      </c>
    </row>
    <row r="1309" spans="1:14" ht="39.6" hidden="1" outlineLevel="2">
      <c r="A1309" s="285"/>
      <c r="B1309" s="332">
        <f t="shared" si="41"/>
        <v>58</v>
      </c>
      <c r="C1309" s="58" t="s">
        <v>1073</v>
      </c>
      <c r="D1309" s="246" t="s">
        <v>1741</v>
      </c>
      <c r="E1309" s="47" t="s">
        <v>2791</v>
      </c>
      <c r="F1309" s="210" t="s">
        <v>4619</v>
      </c>
      <c r="G1309" s="359"/>
      <c r="H1309" s="83"/>
      <c r="I1309" s="83"/>
      <c r="J1309" s="48"/>
      <c r="K1309" s="36"/>
      <c r="L1309" s="98">
        <v>38362</v>
      </c>
      <c r="M1309" s="98"/>
      <c r="N1309" t="str">
        <f t="shared" si="42"/>
        <v/>
      </c>
    </row>
    <row r="1310" spans="1:14" ht="26.4" hidden="1" outlineLevel="2">
      <c r="A1310" s="285"/>
      <c r="B1310" s="332">
        <f t="shared" si="41"/>
        <v>58</v>
      </c>
      <c r="C1310" s="58" t="s">
        <v>3118</v>
      </c>
      <c r="D1310" s="246" t="s">
        <v>3117</v>
      </c>
      <c r="E1310" s="47" t="s">
        <v>2791</v>
      </c>
      <c r="F1310" s="210" t="s">
        <v>4619</v>
      </c>
      <c r="G1310" s="359"/>
      <c r="H1310" s="83"/>
      <c r="I1310" s="83"/>
      <c r="J1310" s="48"/>
      <c r="K1310" s="36"/>
      <c r="L1310" s="98">
        <v>38362</v>
      </c>
      <c r="M1310" s="98"/>
      <c r="N1310" t="str">
        <f t="shared" si="42"/>
        <v/>
      </c>
    </row>
    <row r="1311" spans="1:14" ht="26.4" hidden="1" outlineLevel="2">
      <c r="A1311" s="285"/>
      <c r="B1311" s="332">
        <f t="shared" si="41"/>
        <v>58</v>
      </c>
      <c r="C1311" s="58" t="s">
        <v>4321</v>
      </c>
      <c r="D1311" s="246" t="s">
        <v>203</v>
      </c>
      <c r="E1311" s="47" t="s">
        <v>2791</v>
      </c>
      <c r="F1311" s="210" t="s">
        <v>4619</v>
      </c>
      <c r="G1311" s="359"/>
      <c r="H1311" s="83"/>
      <c r="I1311" s="83"/>
      <c r="J1311" s="48"/>
      <c r="K1311" s="36"/>
      <c r="L1311" s="98">
        <v>38362</v>
      </c>
      <c r="M1311" s="98"/>
      <c r="N1311" t="str">
        <f t="shared" si="42"/>
        <v/>
      </c>
    </row>
    <row r="1312" spans="1:14" ht="26.4" hidden="1" outlineLevel="2">
      <c r="A1312" s="285"/>
      <c r="B1312" s="332">
        <f t="shared" si="41"/>
        <v>58</v>
      </c>
      <c r="C1312" s="58" t="s">
        <v>1738</v>
      </c>
      <c r="D1312" s="246" t="s">
        <v>1737</v>
      </c>
      <c r="E1312" s="47" t="s">
        <v>2791</v>
      </c>
      <c r="F1312" s="210" t="s">
        <v>4619</v>
      </c>
      <c r="G1312" s="359"/>
      <c r="H1312" s="83"/>
      <c r="I1312" s="83"/>
      <c r="J1312" s="48"/>
      <c r="K1312" s="36"/>
      <c r="L1312" s="98">
        <v>38362</v>
      </c>
      <c r="M1312" s="98"/>
      <c r="N1312" t="str">
        <f t="shared" si="42"/>
        <v/>
      </c>
    </row>
    <row r="1313" spans="1:14" hidden="1" outlineLevel="2">
      <c r="A1313" s="285"/>
      <c r="B1313" s="332">
        <f t="shared" si="41"/>
        <v>58</v>
      </c>
      <c r="C1313" s="58" t="s">
        <v>6576</v>
      </c>
      <c r="D1313" s="246" t="s">
        <v>6577</v>
      </c>
      <c r="E1313" s="47" t="s">
        <v>1938</v>
      </c>
      <c r="F1313" s="210" t="s">
        <v>1939</v>
      </c>
      <c r="G1313" s="359"/>
      <c r="H1313" s="83"/>
      <c r="I1313" s="83"/>
      <c r="J1313" s="48"/>
      <c r="K1313" s="36"/>
      <c r="L1313" s="98">
        <v>43132</v>
      </c>
      <c r="M1313" s="98"/>
      <c r="N1313" t="str">
        <f t="shared" si="42"/>
        <v>DUPLICATE</v>
      </c>
    </row>
    <row r="1314" spans="1:14" hidden="1" outlineLevel="2">
      <c r="A1314" s="285"/>
      <c r="B1314" s="332">
        <f t="shared" si="41"/>
        <v>58</v>
      </c>
      <c r="C1314" s="58" t="s">
        <v>1271</v>
      </c>
      <c r="D1314" s="246" t="s">
        <v>1270</v>
      </c>
      <c r="E1314" s="47" t="s">
        <v>2791</v>
      </c>
      <c r="F1314" s="210" t="s">
        <v>4619</v>
      </c>
      <c r="G1314" s="359"/>
      <c r="H1314" s="83"/>
      <c r="I1314" s="83"/>
      <c r="J1314" s="48"/>
      <c r="K1314" s="36"/>
      <c r="L1314" s="98">
        <v>38362</v>
      </c>
      <c r="M1314" s="98"/>
      <c r="N1314" t="str">
        <f t="shared" si="42"/>
        <v/>
      </c>
    </row>
    <row r="1315" spans="1:14" hidden="1" outlineLevel="2">
      <c r="A1315" s="285"/>
      <c r="B1315" s="332">
        <f t="shared" si="41"/>
        <v>58</v>
      </c>
      <c r="C1315" s="58" t="s">
        <v>3230</v>
      </c>
      <c r="D1315" s="246" t="s">
        <v>1516</v>
      </c>
      <c r="E1315" s="47" t="s">
        <v>2791</v>
      </c>
      <c r="F1315" s="210" t="s">
        <v>4619</v>
      </c>
      <c r="G1315" s="359"/>
      <c r="H1315" s="83"/>
      <c r="I1315" s="83"/>
      <c r="J1315" s="48"/>
      <c r="K1315" s="36"/>
      <c r="L1315" s="98">
        <v>38362</v>
      </c>
      <c r="M1315" s="98"/>
      <c r="N1315" t="str">
        <f t="shared" si="42"/>
        <v/>
      </c>
    </row>
    <row r="1316" spans="1:14" hidden="1" outlineLevel="2">
      <c r="A1316" s="285"/>
      <c r="B1316" s="332">
        <f t="shared" si="41"/>
        <v>58</v>
      </c>
      <c r="C1316" s="58" t="s">
        <v>2948</v>
      </c>
      <c r="D1316" s="246" t="s">
        <v>2949</v>
      </c>
      <c r="E1316" s="47" t="s">
        <v>2798</v>
      </c>
      <c r="F1316" s="210" t="s">
        <v>4676</v>
      </c>
      <c r="G1316" s="359" t="s">
        <v>1080</v>
      </c>
      <c r="H1316" s="83"/>
      <c r="I1316" s="83"/>
      <c r="J1316" s="48"/>
      <c r="K1316" s="36"/>
      <c r="L1316" s="98">
        <v>40940</v>
      </c>
      <c r="M1316" s="98"/>
      <c r="N1316" t="str">
        <f t="shared" si="42"/>
        <v>DUPLICATE</v>
      </c>
    </row>
    <row r="1317" spans="1:14" hidden="1" outlineLevel="2">
      <c r="A1317" s="285"/>
      <c r="B1317" s="332">
        <f t="shared" si="41"/>
        <v>58</v>
      </c>
      <c r="C1317" s="58" t="s">
        <v>3047</v>
      </c>
      <c r="D1317" s="246" t="s">
        <v>4128</v>
      </c>
      <c r="E1317" s="47" t="s">
        <v>2791</v>
      </c>
      <c r="F1317" s="210" t="s">
        <v>4619</v>
      </c>
      <c r="G1317" s="359"/>
      <c r="H1317" s="83"/>
      <c r="I1317" s="83"/>
      <c r="J1317" s="48"/>
      <c r="K1317" s="36"/>
      <c r="L1317" s="98">
        <v>38362</v>
      </c>
      <c r="M1317" s="98"/>
      <c r="N1317" t="str">
        <f t="shared" si="42"/>
        <v/>
      </c>
    </row>
    <row r="1318" spans="1:14" hidden="1" outlineLevel="2">
      <c r="A1318" s="285"/>
      <c r="B1318" s="332">
        <f t="shared" si="41"/>
        <v>58</v>
      </c>
      <c r="C1318" s="58" t="s">
        <v>3052</v>
      </c>
      <c r="D1318" s="246" t="s">
        <v>3051</v>
      </c>
      <c r="E1318" s="47" t="s">
        <v>2791</v>
      </c>
      <c r="F1318" s="210" t="s">
        <v>4619</v>
      </c>
      <c r="G1318" s="359"/>
      <c r="H1318" s="83"/>
      <c r="I1318" s="83"/>
      <c r="J1318" s="48"/>
      <c r="K1318" s="36"/>
      <c r="L1318" s="98">
        <v>38362</v>
      </c>
      <c r="M1318" s="98"/>
      <c r="N1318" t="str">
        <f t="shared" si="42"/>
        <v/>
      </c>
    </row>
    <row r="1319" spans="1:14" hidden="1" outlineLevel="2">
      <c r="A1319" s="285"/>
      <c r="B1319" s="332">
        <f t="shared" si="41"/>
        <v>58</v>
      </c>
      <c r="C1319" s="58" t="s">
        <v>4917</v>
      </c>
      <c r="D1319" s="246" t="s">
        <v>4916</v>
      </c>
      <c r="E1319" s="47" t="s">
        <v>2791</v>
      </c>
      <c r="F1319" s="210" t="s">
        <v>4619</v>
      </c>
      <c r="G1319" s="359"/>
      <c r="H1319" s="83"/>
      <c r="I1319" s="83"/>
      <c r="J1319" s="48"/>
      <c r="K1319" s="36"/>
      <c r="L1319" s="98">
        <v>38362</v>
      </c>
      <c r="M1319" s="98"/>
      <c r="N1319" t="str">
        <f t="shared" si="42"/>
        <v/>
      </c>
    </row>
    <row r="1320" spans="1:14" hidden="1" outlineLevel="2">
      <c r="A1320" s="285"/>
      <c r="B1320" s="332">
        <f t="shared" si="41"/>
        <v>58</v>
      </c>
      <c r="C1320" s="58" t="s">
        <v>4565</v>
      </c>
      <c r="D1320" s="246" t="s">
        <v>2228</v>
      </c>
      <c r="E1320" s="47" t="s">
        <v>2791</v>
      </c>
      <c r="F1320" s="210" t="s">
        <v>4619</v>
      </c>
      <c r="G1320" s="359"/>
      <c r="H1320" s="83"/>
      <c r="I1320" s="83"/>
      <c r="J1320" s="48"/>
      <c r="K1320" s="36"/>
      <c r="L1320" s="98">
        <v>38362</v>
      </c>
      <c r="M1320" s="98"/>
      <c r="N1320" t="str">
        <f t="shared" si="42"/>
        <v/>
      </c>
    </row>
    <row r="1321" spans="1:14" ht="39.6" hidden="1" outlineLevel="2">
      <c r="A1321" s="285"/>
      <c r="B1321" s="332">
        <f t="shared" si="41"/>
        <v>58</v>
      </c>
      <c r="C1321" s="58" t="s">
        <v>3096</v>
      </c>
      <c r="D1321" s="246" t="s">
        <v>4132</v>
      </c>
      <c r="E1321" s="47" t="s">
        <v>2791</v>
      </c>
      <c r="F1321" s="210" t="s">
        <v>4619</v>
      </c>
      <c r="H1321" s="83"/>
      <c r="I1321" s="83"/>
      <c r="J1321" s="48"/>
      <c r="K1321" s="36"/>
      <c r="L1321" s="98">
        <v>38362</v>
      </c>
      <c r="M1321" s="98"/>
      <c r="N1321" t="str">
        <f t="shared" si="42"/>
        <v/>
      </c>
    </row>
    <row r="1322" spans="1:14" ht="39.6" hidden="1" outlineLevel="2">
      <c r="A1322" s="285"/>
      <c r="B1322" s="332">
        <f t="shared" si="41"/>
        <v>58</v>
      </c>
      <c r="C1322" s="58" t="s">
        <v>1765</v>
      </c>
      <c r="D1322" s="246" t="s">
        <v>1764</v>
      </c>
      <c r="E1322" s="122" t="s">
        <v>2791</v>
      </c>
      <c r="F1322" s="123" t="s">
        <v>4675</v>
      </c>
      <c r="G1322" s="359" t="s">
        <v>6516</v>
      </c>
      <c r="H1322" s="83"/>
      <c r="I1322" s="83"/>
      <c r="J1322" s="48"/>
      <c r="K1322" s="36"/>
      <c r="L1322" s="98">
        <v>38362</v>
      </c>
      <c r="M1322" s="98">
        <v>41671</v>
      </c>
      <c r="N1322" t="str">
        <f t="shared" si="42"/>
        <v>DUPLICATE</v>
      </c>
    </row>
    <row r="1323" spans="1:14" ht="26.4" hidden="1" outlineLevel="2">
      <c r="A1323" s="285"/>
      <c r="B1323" s="332">
        <f t="shared" si="41"/>
        <v>58</v>
      </c>
      <c r="C1323" s="58" t="s">
        <v>5062</v>
      </c>
      <c r="D1323" s="246" t="s">
        <v>5061</v>
      </c>
      <c r="E1323" s="47" t="s">
        <v>2791</v>
      </c>
      <c r="F1323" s="210" t="s">
        <v>4619</v>
      </c>
      <c r="G1323" s="359"/>
      <c r="H1323" s="83"/>
      <c r="I1323" s="83"/>
      <c r="J1323" s="48"/>
      <c r="K1323" s="36"/>
      <c r="L1323" s="98">
        <v>38362</v>
      </c>
      <c r="M1323" s="98"/>
      <c r="N1323" t="str">
        <f t="shared" si="42"/>
        <v/>
      </c>
    </row>
    <row r="1324" spans="1:14" ht="26.4" hidden="1" outlineLevel="2">
      <c r="A1324" s="285"/>
      <c r="B1324" s="332">
        <f t="shared" si="41"/>
        <v>58</v>
      </c>
      <c r="C1324" s="58" t="s">
        <v>5058</v>
      </c>
      <c r="D1324" s="246" t="s">
        <v>5057</v>
      </c>
      <c r="E1324" s="47" t="s">
        <v>2791</v>
      </c>
      <c r="F1324" s="210" t="s">
        <v>4619</v>
      </c>
      <c r="G1324" s="359"/>
      <c r="H1324" s="83"/>
      <c r="I1324" s="83"/>
      <c r="J1324" s="48"/>
      <c r="K1324" s="36"/>
      <c r="L1324" s="98">
        <v>38362</v>
      </c>
      <c r="M1324" s="98"/>
      <c r="N1324" t="str">
        <f t="shared" si="42"/>
        <v/>
      </c>
    </row>
    <row r="1325" spans="1:14" ht="26.4" hidden="1" outlineLevel="2">
      <c r="A1325" s="285"/>
      <c r="B1325" s="332">
        <f t="shared" si="41"/>
        <v>58</v>
      </c>
      <c r="C1325" s="58" t="s">
        <v>5060</v>
      </c>
      <c r="D1325" s="246" t="s">
        <v>5059</v>
      </c>
      <c r="E1325" s="47" t="s">
        <v>2791</v>
      </c>
      <c r="F1325" s="210" t="s">
        <v>4619</v>
      </c>
      <c r="G1325" s="359"/>
      <c r="H1325" s="83"/>
      <c r="I1325" s="83"/>
      <c r="J1325" s="48"/>
      <c r="K1325" s="36"/>
      <c r="L1325" s="98">
        <v>38362</v>
      </c>
      <c r="M1325" s="98"/>
      <c r="N1325" t="str">
        <f t="shared" si="42"/>
        <v/>
      </c>
    </row>
    <row r="1326" spans="1:14" hidden="1" outlineLevel="2">
      <c r="A1326" s="285"/>
      <c r="B1326" s="332">
        <f t="shared" si="41"/>
        <v>58</v>
      </c>
      <c r="C1326" s="58" t="s">
        <v>1898</v>
      </c>
      <c r="D1326" s="246" t="s">
        <v>1897</v>
      </c>
      <c r="E1326" s="47" t="s">
        <v>2791</v>
      </c>
      <c r="F1326" s="210" t="s">
        <v>4619</v>
      </c>
      <c r="G1326" s="359"/>
      <c r="H1326" s="83"/>
      <c r="I1326" s="83"/>
      <c r="J1326" s="48"/>
      <c r="K1326" s="36"/>
      <c r="L1326" s="98">
        <v>38362</v>
      </c>
      <c r="M1326" s="98"/>
      <c r="N1326" t="str">
        <f t="shared" si="42"/>
        <v/>
      </c>
    </row>
    <row r="1327" spans="1:14" hidden="1" outlineLevel="2">
      <c r="A1327" s="285"/>
      <c r="B1327" s="332">
        <f t="shared" si="41"/>
        <v>58</v>
      </c>
      <c r="C1327" s="58" t="s">
        <v>4919</v>
      </c>
      <c r="D1327" s="246" t="s">
        <v>4918</v>
      </c>
      <c r="E1327" s="47" t="s">
        <v>2791</v>
      </c>
      <c r="F1327" s="210" t="s">
        <v>4619</v>
      </c>
      <c r="G1327" s="359"/>
      <c r="H1327" s="83"/>
      <c r="I1327" s="83"/>
      <c r="J1327" s="48"/>
      <c r="K1327" s="36"/>
      <c r="L1327" s="98">
        <v>38362</v>
      </c>
      <c r="M1327" s="98"/>
      <c r="N1327" t="str">
        <f t="shared" si="42"/>
        <v/>
      </c>
    </row>
    <row r="1328" spans="1:14" hidden="1" outlineLevel="2">
      <c r="A1328" s="285"/>
      <c r="B1328" s="332">
        <f t="shared" si="41"/>
        <v>58</v>
      </c>
      <c r="C1328" s="58" t="s">
        <v>4868</v>
      </c>
      <c r="D1328" s="246" t="s">
        <v>4867</v>
      </c>
      <c r="E1328" s="47" t="s">
        <v>2791</v>
      </c>
      <c r="F1328" s="210" t="s">
        <v>4619</v>
      </c>
      <c r="G1328" s="359"/>
      <c r="H1328" s="83"/>
      <c r="I1328" s="83"/>
      <c r="J1328" s="48"/>
      <c r="K1328" s="36"/>
      <c r="L1328" s="98">
        <v>38362</v>
      </c>
      <c r="M1328" s="98"/>
      <c r="N1328" t="str">
        <f t="shared" si="42"/>
        <v/>
      </c>
    </row>
    <row r="1329" spans="1:14" hidden="1" outlineLevel="2">
      <c r="A1329" s="285"/>
      <c r="B1329" s="332">
        <f t="shared" si="41"/>
        <v>58</v>
      </c>
      <c r="C1329" s="58" t="s">
        <v>3182</v>
      </c>
      <c r="D1329" s="246" t="s">
        <v>3181</v>
      </c>
      <c r="E1329" s="47" t="s">
        <v>2791</v>
      </c>
      <c r="F1329" s="210" t="s">
        <v>4619</v>
      </c>
      <c r="G1329" s="359"/>
      <c r="H1329" s="83"/>
      <c r="I1329" s="83"/>
      <c r="J1329" s="48"/>
      <c r="K1329" s="36"/>
      <c r="L1329" s="98">
        <v>38362</v>
      </c>
      <c r="M1329" s="98"/>
      <c r="N1329" t="str">
        <f t="shared" si="42"/>
        <v/>
      </c>
    </row>
    <row r="1330" spans="1:14" ht="26.4" hidden="1" outlineLevel="2">
      <c r="A1330" s="285"/>
      <c r="B1330" s="332">
        <f t="shared" si="41"/>
        <v>58</v>
      </c>
      <c r="C1330" s="58" t="s">
        <v>1266</v>
      </c>
      <c r="D1330" s="246" t="s">
        <v>1265</v>
      </c>
      <c r="E1330" s="47" t="s">
        <v>2791</v>
      </c>
      <c r="F1330" s="210" t="s">
        <v>4619</v>
      </c>
      <c r="G1330" s="359"/>
      <c r="H1330" s="83"/>
      <c r="I1330" s="83"/>
      <c r="J1330" s="48"/>
      <c r="K1330" s="36"/>
      <c r="L1330" s="98">
        <v>38362</v>
      </c>
      <c r="M1330" s="98"/>
      <c r="N1330" t="str">
        <f t="shared" si="42"/>
        <v/>
      </c>
    </row>
    <row r="1331" spans="1:14" hidden="1" outlineLevel="2">
      <c r="A1331" s="285"/>
      <c r="B1331" s="332">
        <f t="shared" si="41"/>
        <v>58</v>
      </c>
      <c r="C1331" s="58" t="s">
        <v>3385</v>
      </c>
      <c r="D1331" s="246" t="s">
        <v>4898</v>
      </c>
      <c r="E1331" s="47" t="s">
        <v>2791</v>
      </c>
      <c r="F1331" s="210" t="s">
        <v>4619</v>
      </c>
      <c r="G1331" s="359"/>
      <c r="H1331" s="83"/>
      <c r="I1331" s="83"/>
      <c r="J1331" s="48"/>
      <c r="K1331" s="36"/>
      <c r="L1331" s="98">
        <v>38362</v>
      </c>
      <c r="M1331" s="98"/>
      <c r="N1331" t="str">
        <f t="shared" si="42"/>
        <v/>
      </c>
    </row>
    <row r="1332" spans="1:14" hidden="1" outlineLevel="2">
      <c r="A1332" s="285"/>
      <c r="B1332" s="332">
        <f t="shared" si="41"/>
        <v>58</v>
      </c>
      <c r="C1332" s="58" t="s">
        <v>1900</v>
      </c>
      <c r="D1332" s="246" t="s">
        <v>1899</v>
      </c>
      <c r="E1332" s="47" t="s">
        <v>2791</v>
      </c>
      <c r="F1332" s="210" t="s">
        <v>4619</v>
      </c>
      <c r="G1332" s="359"/>
      <c r="H1332" s="83"/>
      <c r="I1332" s="83"/>
      <c r="J1332" s="48"/>
      <c r="K1332" s="36"/>
      <c r="L1332" s="98">
        <v>38362</v>
      </c>
      <c r="M1332" s="98"/>
      <c r="N1332" t="str">
        <f t="shared" si="42"/>
        <v>DUPLICATE</v>
      </c>
    </row>
    <row r="1333" spans="1:14" ht="39.6" hidden="1" outlineLevel="2">
      <c r="A1333" s="285"/>
      <c r="B1333" s="332">
        <f t="shared" si="41"/>
        <v>58</v>
      </c>
      <c r="C1333" s="58" t="s">
        <v>4059</v>
      </c>
      <c r="D1333" s="246" t="s">
        <v>4322</v>
      </c>
      <c r="E1333" s="47" t="s">
        <v>2791</v>
      </c>
      <c r="F1333" s="210" t="s">
        <v>4619</v>
      </c>
      <c r="G1333" s="359"/>
      <c r="H1333" s="83"/>
      <c r="I1333" s="83"/>
      <c r="J1333" s="48"/>
      <c r="K1333" s="36"/>
      <c r="L1333" s="98">
        <v>38362</v>
      </c>
      <c r="M1333" s="98"/>
      <c r="N1333" t="str">
        <f t="shared" si="42"/>
        <v/>
      </c>
    </row>
    <row r="1334" spans="1:14" ht="26.4" hidden="1" outlineLevel="2">
      <c r="A1334" s="285"/>
      <c r="B1334" s="332">
        <f t="shared" si="41"/>
        <v>58</v>
      </c>
      <c r="C1334" s="58" t="s">
        <v>4008</v>
      </c>
      <c r="D1334" s="246" t="s">
        <v>4007</v>
      </c>
      <c r="E1334" s="47" t="s">
        <v>2791</v>
      </c>
      <c r="F1334" s="210" t="s">
        <v>4619</v>
      </c>
      <c r="G1334" s="359"/>
      <c r="H1334" s="83"/>
      <c r="I1334" s="83"/>
      <c r="J1334" s="48"/>
      <c r="K1334" s="36"/>
      <c r="L1334" s="98">
        <v>38362</v>
      </c>
      <c r="M1334" s="98"/>
      <c r="N1334" t="str">
        <f t="shared" si="42"/>
        <v/>
      </c>
    </row>
    <row r="1335" spans="1:14" ht="26.4" hidden="1" outlineLevel="2">
      <c r="A1335" s="285"/>
      <c r="B1335" s="332">
        <f t="shared" si="41"/>
        <v>58</v>
      </c>
      <c r="C1335" s="58" t="s">
        <v>1736</v>
      </c>
      <c r="D1335" s="246" t="s">
        <v>3878</v>
      </c>
      <c r="E1335" s="47" t="s">
        <v>2791</v>
      </c>
      <c r="F1335" s="210" t="s">
        <v>4619</v>
      </c>
      <c r="G1335" s="359"/>
      <c r="H1335" s="83"/>
      <c r="I1335" s="83"/>
      <c r="J1335" s="48"/>
      <c r="K1335" s="36"/>
      <c r="L1335" s="98">
        <v>38362</v>
      </c>
      <c r="M1335" s="98"/>
      <c r="N1335" t="str">
        <f t="shared" si="42"/>
        <v/>
      </c>
    </row>
    <row r="1336" spans="1:14" ht="39.6" hidden="1" outlineLevel="2">
      <c r="A1336" s="285"/>
      <c r="B1336" s="332">
        <f t="shared" si="41"/>
        <v>58</v>
      </c>
      <c r="C1336" s="58" t="s">
        <v>3372</v>
      </c>
      <c r="D1336" s="246" t="s">
        <v>2154</v>
      </c>
      <c r="E1336" s="47" t="s">
        <v>2791</v>
      </c>
      <c r="F1336" s="210" t="s">
        <v>4619</v>
      </c>
      <c r="G1336" s="359"/>
      <c r="H1336" s="83"/>
      <c r="I1336" s="83"/>
      <c r="J1336" s="48"/>
      <c r="K1336" s="36"/>
      <c r="L1336" s="98">
        <v>38362</v>
      </c>
      <c r="M1336" s="98"/>
      <c r="N1336" t="str">
        <f t="shared" si="42"/>
        <v/>
      </c>
    </row>
    <row r="1337" spans="1:14" ht="26.4" hidden="1" outlineLevel="2">
      <c r="A1337" s="285"/>
      <c r="B1337" s="332">
        <f t="shared" si="41"/>
        <v>58</v>
      </c>
      <c r="C1337" s="58" t="s">
        <v>3661</v>
      </c>
      <c r="D1337" s="246" t="s">
        <v>2902</v>
      </c>
      <c r="E1337" s="47" t="s">
        <v>2791</v>
      </c>
      <c r="F1337" s="210" t="s">
        <v>4619</v>
      </c>
      <c r="G1337" s="359"/>
      <c r="H1337" s="83"/>
      <c r="I1337" s="83"/>
      <c r="J1337" s="48"/>
      <c r="K1337" s="36"/>
      <c r="L1337" s="98">
        <v>38362</v>
      </c>
      <c r="M1337" s="98"/>
      <c r="N1337" t="str">
        <f t="shared" si="42"/>
        <v/>
      </c>
    </row>
    <row r="1338" spans="1:14" ht="39.6" hidden="1" outlineLevel="2">
      <c r="A1338" s="285"/>
      <c r="B1338" s="332">
        <f t="shared" si="41"/>
        <v>58</v>
      </c>
      <c r="C1338" s="58" t="s">
        <v>4382</v>
      </c>
      <c r="D1338" s="246" t="s">
        <v>2633</v>
      </c>
      <c r="E1338" s="47" t="s">
        <v>2791</v>
      </c>
      <c r="F1338" s="210" t="s">
        <v>4619</v>
      </c>
      <c r="G1338" s="359"/>
      <c r="H1338" s="83"/>
      <c r="I1338" s="83"/>
      <c r="J1338" s="48"/>
      <c r="K1338" s="36"/>
      <c r="L1338" s="98">
        <v>38362</v>
      </c>
      <c r="M1338" s="98"/>
      <c r="N1338" t="str">
        <f t="shared" si="42"/>
        <v/>
      </c>
    </row>
    <row r="1339" spans="1:14" ht="26.4" hidden="1" outlineLevel="2">
      <c r="A1339" s="285"/>
      <c r="B1339" s="332">
        <f t="shared" si="41"/>
        <v>58</v>
      </c>
      <c r="C1339" s="58" t="s">
        <v>4006</v>
      </c>
      <c r="D1339" s="246" t="s">
        <v>4005</v>
      </c>
      <c r="E1339" s="47" t="s">
        <v>2791</v>
      </c>
      <c r="F1339" s="210" t="s">
        <v>4619</v>
      </c>
      <c r="G1339" s="359"/>
      <c r="H1339" s="83"/>
      <c r="I1339" s="83"/>
      <c r="J1339" s="48"/>
      <c r="K1339" s="36"/>
      <c r="L1339" s="98">
        <v>38362</v>
      </c>
      <c r="M1339" s="98"/>
      <c r="N1339" t="str">
        <f t="shared" si="42"/>
        <v/>
      </c>
    </row>
    <row r="1340" spans="1:14" hidden="1" outlineLevel="2">
      <c r="A1340" s="285"/>
      <c r="B1340" s="332">
        <f t="shared" si="41"/>
        <v>58</v>
      </c>
      <c r="C1340" s="58" t="s">
        <v>144</v>
      </c>
      <c r="D1340" s="246" t="s">
        <v>143</v>
      </c>
      <c r="E1340" s="47" t="s">
        <v>2791</v>
      </c>
      <c r="F1340" s="210" t="s">
        <v>4619</v>
      </c>
      <c r="G1340" s="359"/>
      <c r="H1340" s="83"/>
      <c r="I1340" s="83"/>
      <c r="J1340" s="48"/>
      <c r="K1340" s="36"/>
      <c r="L1340" s="98">
        <v>38362</v>
      </c>
      <c r="M1340" s="98"/>
      <c r="N1340" t="str">
        <f t="shared" si="42"/>
        <v>DUPLICATE</v>
      </c>
    </row>
    <row r="1341" spans="1:14" hidden="1" outlineLevel="2">
      <c r="A1341" s="285"/>
      <c r="B1341" s="332">
        <f t="shared" si="41"/>
        <v>58</v>
      </c>
      <c r="C1341" s="58" t="s">
        <v>4913</v>
      </c>
      <c r="D1341" s="246" t="s">
        <v>71</v>
      </c>
      <c r="E1341" s="47" t="s">
        <v>2791</v>
      </c>
      <c r="F1341" s="210" t="s">
        <v>4619</v>
      </c>
      <c r="G1341" s="359"/>
      <c r="H1341" s="83"/>
      <c r="I1341" s="83"/>
      <c r="J1341" s="48"/>
      <c r="K1341" s="36"/>
      <c r="L1341" s="98">
        <v>38362</v>
      </c>
      <c r="M1341" s="98"/>
      <c r="N1341" t="str">
        <f t="shared" si="42"/>
        <v/>
      </c>
    </row>
    <row r="1342" spans="1:14" hidden="1" outlineLevel="2">
      <c r="A1342" s="285"/>
      <c r="B1342" s="332">
        <f t="shared" ref="B1342:B1406" si="43">IF(A1342&gt;0,A1342,B1341)</f>
        <v>58</v>
      </c>
      <c r="C1342" s="58" t="s">
        <v>4923</v>
      </c>
      <c r="D1342" s="246" t="s">
        <v>4922</v>
      </c>
      <c r="E1342" s="47" t="s">
        <v>2791</v>
      </c>
      <c r="F1342" s="210" t="s">
        <v>4619</v>
      </c>
      <c r="G1342" s="359"/>
      <c r="H1342" s="83"/>
      <c r="I1342" s="83"/>
      <c r="J1342" s="48"/>
      <c r="K1342" s="36"/>
      <c r="L1342" s="98">
        <v>38362</v>
      </c>
      <c r="M1342" s="98"/>
      <c r="N1342" t="str">
        <f t="shared" si="42"/>
        <v/>
      </c>
    </row>
    <row r="1343" spans="1:14" hidden="1" outlineLevel="2">
      <c r="A1343" s="285"/>
      <c r="B1343" s="332">
        <f t="shared" si="43"/>
        <v>58</v>
      </c>
      <c r="C1343" s="58" t="s">
        <v>2225</v>
      </c>
      <c r="D1343" s="246" t="s">
        <v>2224</v>
      </c>
      <c r="E1343" s="47" t="s">
        <v>2791</v>
      </c>
      <c r="F1343" s="210" t="s">
        <v>4619</v>
      </c>
      <c r="G1343" s="359"/>
      <c r="H1343" s="83"/>
      <c r="I1343" s="83"/>
      <c r="J1343" s="48"/>
      <c r="K1343" s="36"/>
      <c r="L1343" s="98">
        <v>38362</v>
      </c>
      <c r="M1343" s="98"/>
      <c r="N1343" t="str">
        <f t="shared" si="42"/>
        <v/>
      </c>
    </row>
    <row r="1344" spans="1:14" hidden="1" outlineLevel="2">
      <c r="A1344" s="285"/>
      <c r="B1344" s="332">
        <f t="shared" si="43"/>
        <v>58</v>
      </c>
      <c r="C1344" s="58" t="s">
        <v>4706</v>
      </c>
      <c r="D1344" s="246" t="s">
        <v>4705</v>
      </c>
      <c r="E1344" s="47" t="s">
        <v>2791</v>
      </c>
      <c r="F1344" s="210" t="s">
        <v>4619</v>
      </c>
      <c r="G1344" s="359"/>
      <c r="H1344" s="83"/>
      <c r="I1344" s="83"/>
      <c r="J1344" s="48"/>
      <c r="K1344" s="36"/>
      <c r="L1344" s="98">
        <v>38362</v>
      </c>
      <c r="M1344" s="98"/>
      <c r="N1344" t="str">
        <f t="shared" si="42"/>
        <v/>
      </c>
    </row>
    <row r="1345" spans="1:14" hidden="1" outlineLevel="2">
      <c r="A1345" s="285"/>
      <c r="B1345" s="332">
        <f t="shared" si="43"/>
        <v>58</v>
      </c>
      <c r="C1345" s="58" t="s">
        <v>4708</v>
      </c>
      <c r="D1345" s="246" t="s">
        <v>4707</v>
      </c>
      <c r="E1345" s="47" t="s">
        <v>2791</v>
      </c>
      <c r="F1345" s="210" t="s">
        <v>4619</v>
      </c>
      <c r="G1345" s="359"/>
      <c r="H1345" s="83"/>
      <c r="I1345" s="83"/>
      <c r="J1345" s="48"/>
      <c r="K1345" s="36"/>
      <c r="L1345" s="98">
        <v>38362</v>
      </c>
      <c r="M1345" s="98"/>
      <c r="N1345" t="str">
        <f t="shared" si="42"/>
        <v/>
      </c>
    </row>
    <row r="1346" spans="1:14" hidden="1" outlineLevel="2">
      <c r="A1346" s="285"/>
      <c r="B1346" s="332">
        <f t="shared" si="43"/>
        <v>58</v>
      </c>
      <c r="C1346" s="58" t="s">
        <v>843</v>
      </c>
      <c r="D1346" s="246" t="s">
        <v>842</v>
      </c>
      <c r="E1346" s="47" t="s">
        <v>2791</v>
      </c>
      <c r="F1346" s="210" t="s">
        <v>4619</v>
      </c>
      <c r="G1346" s="359"/>
      <c r="H1346" s="83"/>
      <c r="I1346" s="83"/>
      <c r="J1346" s="48"/>
      <c r="K1346" s="36"/>
      <c r="L1346" s="98">
        <v>38362</v>
      </c>
      <c r="M1346" s="98"/>
      <c r="N1346" t="str">
        <f t="shared" ref="N1346:N1385" si="44">IF(D1346="NA","",IF(COUNTIF($D$2:$D$4998,D1346)&gt;1,"DUPLICATE",""))</f>
        <v/>
      </c>
    </row>
    <row r="1347" spans="1:14" hidden="1" outlineLevel="2">
      <c r="A1347" s="285"/>
      <c r="B1347" s="332">
        <f t="shared" si="43"/>
        <v>58</v>
      </c>
      <c r="C1347" s="58" t="s">
        <v>4121</v>
      </c>
      <c r="D1347" s="246" t="s">
        <v>4120</v>
      </c>
      <c r="E1347" s="47" t="s">
        <v>2791</v>
      </c>
      <c r="F1347" s="210" t="s">
        <v>4619</v>
      </c>
      <c r="G1347" s="359"/>
      <c r="H1347" s="83"/>
      <c r="I1347" s="83"/>
      <c r="J1347" s="48"/>
      <c r="K1347" s="36"/>
      <c r="L1347" s="98">
        <v>38362</v>
      </c>
      <c r="M1347" s="98"/>
      <c r="N1347" t="str">
        <f t="shared" si="44"/>
        <v/>
      </c>
    </row>
    <row r="1348" spans="1:14" hidden="1" outlineLevel="2">
      <c r="A1348" s="285"/>
      <c r="B1348" s="332">
        <f t="shared" si="43"/>
        <v>58</v>
      </c>
      <c r="C1348" s="58" t="s">
        <v>4566</v>
      </c>
      <c r="D1348" s="246" t="s">
        <v>68</v>
      </c>
      <c r="E1348" s="47" t="s">
        <v>2791</v>
      </c>
      <c r="F1348" s="210" t="s">
        <v>4619</v>
      </c>
      <c r="G1348" s="359"/>
      <c r="H1348" s="83"/>
      <c r="I1348" s="83"/>
      <c r="J1348" s="48"/>
      <c r="K1348" s="36"/>
      <c r="L1348" s="98">
        <v>38362</v>
      </c>
      <c r="M1348" s="98"/>
      <c r="N1348" t="str">
        <f t="shared" si="44"/>
        <v/>
      </c>
    </row>
    <row r="1349" spans="1:14" hidden="1" outlineLevel="2">
      <c r="A1349" s="285"/>
      <c r="B1349" s="332">
        <f t="shared" si="43"/>
        <v>58</v>
      </c>
      <c r="C1349" s="58" t="s">
        <v>1892</v>
      </c>
      <c r="D1349" s="246" t="s">
        <v>1891</v>
      </c>
      <c r="E1349" s="47" t="s">
        <v>2791</v>
      </c>
      <c r="F1349" s="210" t="s">
        <v>4619</v>
      </c>
      <c r="G1349" s="359"/>
      <c r="H1349" s="83"/>
      <c r="I1349" s="83"/>
      <c r="J1349" s="48"/>
      <c r="K1349" s="36"/>
      <c r="L1349" s="98">
        <v>38362</v>
      </c>
      <c r="M1349" s="98"/>
      <c r="N1349" t="str">
        <f t="shared" si="44"/>
        <v/>
      </c>
    </row>
    <row r="1350" spans="1:14" ht="39.6" hidden="1" outlineLevel="2">
      <c r="A1350" s="285"/>
      <c r="B1350" s="332">
        <f t="shared" si="43"/>
        <v>58</v>
      </c>
      <c r="C1350" s="58" t="s">
        <v>486</v>
      </c>
      <c r="D1350" s="246" t="s">
        <v>3361</v>
      </c>
      <c r="E1350" s="47" t="s">
        <v>2791</v>
      </c>
      <c r="F1350" s="210" t="s">
        <v>4619</v>
      </c>
      <c r="G1350" s="359"/>
      <c r="H1350" s="83"/>
      <c r="I1350" s="83"/>
      <c r="J1350" s="48"/>
      <c r="K1350" s="36"/>
      <c r="L1350" s="98">
        <v>38362</v>
      </c>
      <c r="M1350" s="98"/>
      <c r="N1350" t="str">
        <f t="shared" si="44"/>
        <v/>
      </c>
    </row>
    <row r="1351" spans="1:14" ht="26.4" hidden="1" outlineLevel="2">
      <c r="A1351" s="285"/>
      <c r="B1351" s="332">
        <f t="shared" si="43"/>
        <v>58</v>
      </c>
      <c r="C1351" s="58" t="s">
        <v>5173</v>
      </c>
      <c r="D1351" s="246" t="s">
        <v>2058</v>
      </c>
      <c r="E1351" s="47" t="s">
        <v>2791</v>
      </c>
      <c r="F1351" s="210" t="s">
        <v>4619</v>
      </c>
      <c r="G1351" s="359"/>
      <c r="H1351" s="83"/>
      <c r="I1351" s="83"/>
      <c r="J1351" s="48"/>
      <c r="K1351" s="36"/>
      <c r="L1351" s="98">
        <v>38362</v>
      </c>
      <c r="M1351" s="98"/>
      <c r="N1351" t="str">
        <f t="shared" si="44"/>
        <v/>
      </c>
    </row>
    <row r="1352" spans="1:14" hidden="1" outlineLevel="2">
      <c r="A1352" s="285"/>
      <c r="B1352" s="332">
        <f t="shared" si="43"/>
        <v>58</v>
      </c>
      <c r="C1352" s="58" t="s">
        <v>2236</v>
      </c>
      <c r="D1352" s="246" t="s">
        <v>2235</v>
      </c>
      <c r="E1352" s="47" t="s">
        <v>2791</v>
      </c>
      <c r="F1352" s="210" t="s">
        <v>4619</v>
      </c>
      <c r="G1352" s="359"/>
      <c r="H1352" s="83"/>
      <c r="I1352" s="83"/>
      <c r="J1352" s="48"/>
      <c r="K1352" s="36"/>
      <c r="L1352" s="98">
        <v>38362</v>
      </c>
      <c r="M1352" s="98"/>
      <c r="N1352" t="str">
        <f t="shared" si="44"/>
        <v/>
      </c>
    </row>
    <row r="1353" spans="1:14" ht="26.4" hidden="1" outlineLevel="2">
      <c r="A1353" s="285"/>
      <c r="B1353" s="332">
        <f t="shared" si="43"/>
        <v>58</v>
      </c>
      <c r="C1353" s="58" t="s">
        <v>4457</v>
      </c>
      <c r="D1353" s="246" t="s">
        <v>4456</v>
      </c>
      <c r="E1353" s="47" t="s">
        <v>2791</v>
      </c>
      <c r="F1353" s="210" t="s">
        <v>4619</v>
      </c>
      <c r="G1353" s="359"/>
      <c r="H1353" s="83"/>
      <c r="I1353" s="83"/>
      <c r="J1353" s="48"/>
      <c r="K1353" s="210"/>
      <c r="L1353" s="98">
        <v>38362</v>
      </c>
      <c r="M1353" s="98"/>
      <c r="N1353" t="str">
        <f t="shared" si="44"/>
        <v/>
      </c>
    </row>
    <row r="1354" spans="1:14" ht="26.4" hidden="1" outlineLevel="2">
      <c r="A1354" s="285"/>
      <c r="B1354" s="332">
        <f t="shared" si="43"/>
        <v>58</v>
      </c>
      <c r="C1354" s="58" t="s">
        <v>923</v>
      </c>
      <c r="D1354" s="246" t="s">
        <v>4711</v>
      </c>
      <c r="E1354" s="47" t="s">
        <v>2791</v>
      </c>
      <c r="F1354" s="210" t="s">
        <v>4619</v>
      </c>
      <c r="G1354" s="359"/>
      <c r="H1354" s="83"/>
      <c r="I1354" s="83"/>
      <c r="J1354" s="48"/>
      <c r="K1354" s="36"/>
      <c r="L1354" s="98">
        <v>38362</v>
      </c>
      <c r="M1354" s="98"/>
      <c r="N1354" t="str">
        <f t="shared" si="44"/>
        <v/>
      </c>
    </row>
    <row r="1355" spans="1:14" ht="39.6" hidden="1" outlineLevel="2">
      <c r="A1355" s="285"/>
      <c r="B1355" s="332">
        <f t="shared" si="43"/>
        <v>58</v>
      </c>
      <c r="C1355" s="58" t="s">
        <v>1125</v>
      </c>
      <c r="D1355" s="246" t="s">
        <v>1748</v>
      </c>
      <c r="E1355" s="47" t="s">
        <v>2791</v>
      </c>
      <c r="F1355" s="210" t="s">
        <v>4619</v>
      </c>
      <c r="G1355" s="359"/>
      <c r="H1355" s="83"/>
      <c r="I1355" s="83"/>
      <c r="J1355" s="48"/>
      <c r="K1355" s="36"/>
      <c r="L1355" s="98">
        <v>38362</v>
      </c>
      <c r="M1355" s="98"/>
      <c r="N1355" t="str">
        <f t="shared" si="44"/>
        <v/>
      </c>
    </row>
    <row r="1356" spans="1:14" ht="39.6" hidden="1" outlineLevel="2">
      <c r="A1356" s="285"/>
      <c r="B1356" s="332">
        <f t="shared" si="43"/>
        <v>58</v>
      </c>
      <c r="C1356" s="58" t="s">
        <v>2552</v>
      </c>
      <c r="D1356" s="246" t="s">
        <v>2551</v>
      </c>
      <c r="E1356" s="47" t="s">
        <v>2791</v>
      </c>
      <c r="F1356" s="210" t="s">
        <v>4619</v>
      </c>
      <c r="G1356" s="359"/>
      <c r="H1356" s="83"/>
      <c r="I1356" s="83"/>
      <c r="J1356" s="48"/>
      <c r="K1356" s="36"/>
      <c r="L1356" s="98">
        <v>38362</v>
      </c>
      <c r="M1356" s="98"/>
      <c r="N1356" t="str">
        <f t="shared" si="44"/>
        <v/>
      </c>
    </row>
    <row r="1357" spans="1:14" ht="39.6" hidden="1" outlineLevel="2">
      <c r="A1357" s="285"/>
      <c r="B1357" s="332">
        <f t="shared" si="43"/>
        <v>58</v>
      </c>
      <c r="C1357" s="58" t="s">
        <v>2151</v>
      </c>
      <c r="D1357" s="246" t="s">
        <v>3119</v>
      </c>
      <c r="E1357" s="47" t="s">
        <v>2791</v>
      </c>
      <c r="F1357" s="210" t="s">
        <v>4619</v>
      </c>
      <c r="G1357" s="359"/>
      <c r="H1357" s="83"/>
      <c r="I1357" s="83"/>
      <c r="J1357" s="48"/>
      <c r="K1357" s="36"/>
      <c r="L1357" s="98">
        <v>38362</v>
      </c>
      <c r="M1357" s="98"/>
      <c r="N1357" t="str">
        <f t="shared" si="44"/>
        <v/>
      </c>
    </row>
    <row r="1358" spans="1:14" ht="26.4" hidden="1" outlineLevel="2">
      <c r="A1358" s="285"/>
      <c r="B1358" s="332">
        <f t="shared" si="43"/>
        <v>58</v>
      </c>
      <c r="C1358" s="58" t="s">
        <v>3753</v>
      </c>
      <c r="D1358" s="246" t="s">
        <v>3808</v>
      </c>
      <c r="E1358" s="47" t="s">
        <v>2791</v>
      </c>
      <c r="F1358" s="210" t="s">
        <v>4619</v>
      </c>
      <c r="G1358" s="359"/>
      <c r="H1358" s="83"/>
      <c r="I1358" s="83"/>
      <c r="J1358" s="48"/>
      <c r="K1358" s="36"/>
      <c r="L1358" s="98">
        <v>38362</v>
      </c>
      <c r="M1358" s="98"/>
      <c r="N1358" t="str">
        <f t="shared" si="44"/>
        <v/>
      </c>
    </row>
    <row r="1359" spans="1:14" ht="26.4" hidden="1" outlineLevel="2">
      <c r="A1359" s="285"/>
      <c r="B1359" s="332">
        <f t="shared" si="43"/>
        <v>58</v>
      </c>
      <c r="C1359" s="58" t="s">
        <v>4702</v>
      </c>
      <c r="D1359" s="246" t="s">
        <v>1792</v>
      </c>
      <c r="E1359" s="47" t="s">
        <v>2791</v>
      </c>
      <c r="F1359" s="210" t="s">
        <v>4619</v>
      </c>
      <c r="G1359" s="359"/>
      <c r="H1359" s="83"/>
      <c r="I1359" s="83"/>
      <c r="J1359" s="48"/>
      <c r="K1359" s="36"/>
      <c r="L1359" s="98">
        <v>38362</v>
      </c>
      <c r="M1359" s="98"/>
      <c r="N1359" t="str">
        <f t="shared" si="44"/>
        <v/>
      </c>
    </row>
    <row r="1360" spans="1:14" ht="26.4" hidden="1" outlineLevel="2">
      <c r="A1360" s="285"/>
      <c r="B1360" s="332">
        <f t="shared" si="43"/>
        <v>58</v>
      </c>
      <c r="C1360" s="58" t="s">
        <v>28</v>
      </c>
      <c r="D1360" s="246" t="s">
        <v>27</v>
      </c>
      <c r="E1360" s="47" t="s">
        <v>2791</v>
      </c>
      <c r="F1360" s="210" t="s">
        <v>4619</v>
      </c>
      <c r="G1360" s="359"/>
      <c r="H1360" s="83"/>
      <c r="I1360" s="83"/>
      <c r="J1360" s="48"/>
      <c r="K1360" s="36"/>
      <c r="L1360" s="98">
        <v>38362</v>
      </c>
      <c r="M1360" s="98"/>
      <c r="N1360" t="str">
        <f t="shared" si="44"/>
        <v/>
      </c>
    </row>
    <row r="1361" spans="1:14" hidden="1" outlineLevel="2">
      <c r="A1361" s="285"/>
      <c r="B1361" s="332">
        <f t="shared" si="43"/>
        <v>58</v>
      </c>
      <c r="C1361" s="58" t="s">
        <v>4925</v>
      </c>
      <c r="D1361" s="246" t="s">
        <v>4924</v>
      </c>
      <c r="E1361" s="47" t="s">
        <v>2791</v>
      </c>
      <c r="F1361" s="210" t="s">
        <v>4619</v>
      </c>
      <c r="G1361" s="359"/>
      <c r="H1361" s="83"/>
      <c r="I1361" s="83"/>
      <c r="J1361" s="48"/>
      <c r="K1361" s="36"/>
      <c r="L1361" s="98">
        <v>38362</v>
      </c>
      <c r="M1361" s="98"/>
      <c r="N1361" t="str">
        <f t="shared" si="44"/>
        <v>DUPLICATE</v>
      </c>
    </row>
    <row r="1362" spans="1:14" ht="39.6" hidden="1" outlineLevel="2">
      <c r="A1362" s="285"/>
      <c r="B1362" s="332">
        <f t="shared" si="43"/>
        <v>58</v>
      </c>
      <c r="C1362" s="26" t="s">
        <v>4254</v>
      </c>
      <c r="D1362" s="246" t="s">
        <v>4089</v>
      </c>
      <c r="E1362" s="47" t="s">
        <v>2791</v>
      </c>
      <c r="F1362" s="210" t="s">
        <v>4619</v>
      </c>
      <c r="G1362" s="359"/>
      <c r="H1362" s="83"/>
      <c r="I1362" s="83"/>
      <c r="J1362" s="48"/>
      <c r="K1362" s="36"/>
      <c r="L1362" s="98">
        <v>38362</v>
      </c>
      <c r="M1362" s="98"/>
      <c r="N1362" t="str">
        <f t="shared" si="44"/>
        <v/>
      </c>
    </row>
    <row r="1363" spans="1:14" hidden="1" outlineLevel="2">
      <c r="A1363" s="285"/>
      <c r="B1363" s="332">
        <f t="shared" si="43"/>
        <v>58</v>
      </c>
      <c r="C1363" s="58" t="s">
        <v>2477</v>
      </c>
      <c r="D1363" s="246" t="s">
        <v>2478</v>
      </c>
      <c r="E1363" s="47" t="s">
        <v>2791</v>
      </c>
      <c r="F1363" s="210" t="s">
        <v>4619</v>
      </c>
      <c r="G1363" s="359"/>
      <c r="H1363" s="83"/>
      <c r="I1363" s="83"/>
      <c r="J1363" s="48"/>
      <c r="K1363" s="36"/>
      <c r="L1363" s="98">
        <v>39845</v>
      </c>
      <c r="M1363" s="98"/>
      <c r="N1363" t="str">
        <f t="shared" si="44"/>
        <v/>
      </c>
    </row>
    <row r="1364" spans="1:14" hidden="1" outlineLevel="2">
      <c r="A1364" s="285"/>
      <c r="B1364" s="332">
        <f t="shared" si="43"/>
        <v>58</v>
      </c>
      <c r="C1364" s="58" t="s">
        <v>1622</v>
      </c>
      <c r="D1364" s="246" t="s">
        <v>2479</v>
      </c>
      <c r="E1364" s="47" t="s">
        <v>2791</v>
      </c>
      <c r="F1364" s="210" t="s">
        <v>4619</v>
      </c>
      <c r="G1364" s="359"/>
      <c r="H1364" s="83"/>
      <c r="I1364" s="83"/>
      <c r="J1364" s="48"/>
      <c r="K1364" s="36"/>
      <c r="L1364" s="98">
        <v>39845</v>
      </c>
      <c r="M1364" s="98"/>
      <c r="N1364" t="str">
        <f t="shared" si="44"/>
        <v/>
      </c>
    </row>
    <row r="1365" spans="1:14" hidden="1" outlineLevel="2">
      <c r="A1365" s="285"/>
      <c r="B1365" s="332">
        <f t="shared" si="43"/>
        <v>58</v>
      </c>
      <c r="C1365" s="58" t="s">
        <v>1623</v>
      </c>
      <c r="D1365" s="246" t="s">
        <v>2480</v>
      </c>
      <c r="E1365" s="47" t="s">
        <v>2791</v>
      </c>
      <c r="F1365" s="210" t="s">
        <v>4619</v>
      </c>
      <c r="G1365" s="359"/>
      <c r="H1365" s="83"/>
      <c r="I1365" s="83"/>
      <c r="J1365" s="48"/>
      <c r="K1365" s="36"/>
      <c r="L1365" s="98">
        <v>39845</v>
      </c>
      <c r="M1365" s="98"/>
      <c r="N1365" t="str">
        <f t="shared" si="44"/>
        <v/>
      </c>
    </row>
    <row r="1366" spans="1:14" hidden="1" outlineLevel="2">
      <c r="A1366" s="285"/>
      <c r="B1366" s="332">
        <f t="shared" si="43"/>
        <v>58</v>
      </c>
      <c r="C1366" s="58" t="s">
        <v>1624</v>
      </c>
      <c r="D1366" s="246" t="s">
        <v>2481</v>
      </c>
      <c r="E1366" s="47" t="s">
        <v>2791</v>
      </c>
      <c r="F1366" s="210" t="s">
        <v>4619</v>
      </c>
      <c r="G1366" s="359"/>
      <c r="H1366" s="83"/>
      <c r="I1366" s="83"/>
      <c r="J1366" s="48"/>
      <c r="K1366" s="36"/>
      <c r="L1366" s="98">
        <v>39845</v>
      </c>
      <c r="M1366" s="98"/>
      <c r="N1366" t="str">
        <f t="shared" si="44"/>
        <v/>
      </c>
    </row>
    <row r="1367" spans="1:14" hidden="1" outlineLevel="2">
      <c r="A1367" s="285"/>
      <c r="B1367" s="332">
        <f t="shared" si="43"/>
        <v>58</v>
      </c>
      <c r="C1367" s="58" t="s">
        <v>1625</v>
      </c>
      <c r="D1367" s="246" t="s">
        <v>2482</v>
      </c>
      <c r="E1367" s="47" t="s">
        <v>2791</v>
      </c>
      <c r="F1367" s="210" t="s">
        <v>4619</v>
      </c>
      <c r="G1367" s="359"/>
      <c r="H1367" s="83"/>
      <c r="I1367" s="83"/>
      <c r="J1367" s="48"/>
      <c r="K1367" s="36"/>
      <c r="L1367" s="98">
        <v>39845</v>
      </c>
      <c r="M1367" s="98"/>
      <c r="N1367" t="str">
        <f t="shared" si="44"/>
        <v/>
      </c>
    </row>
    <row r="1368" spans="1:14" hidden="1" outlineLevel="2">
      <c r="A1368" s="285"/>
      <c r="B1368" s="332">
        <f t="shared" si="43"/>
        <v>58</v>
      </c>
      <c r="C1368" s="58" t="s">
        <v>1626</v>
      </c>
      <c r="D1368" s="246" t="s">
        <v>2483</v>
      </c>
      <c r="E1368" s="47" t="s">
        <v>2791</v>
      </c>
      <c r="F1368" s="210" t="s">
        <v>4619</v>
      </c>
      <c r="G1368" s="359"/>
      <c r="H1368" s="83"/>
      <c r="I1368" s="83"/>
      <c r="J1368" s="48"/>
      <c r="K1368" s="36"/>
      <c r="L1368" s="98">
        <v>39845</v>
      </c>
      <c r="M1368" s="98"/>
      <c r="N1368" t="str">
        <f t="shared" si="44"/>
        <v/>
      </c>
    </row>
    <row r="1369" spans="1:14" hidden="1" outlineLevel="2">
      <c r="A1369" s="285"/>
      <c r="B1369" s="332">
        <f t="shared" si="43"/>
        <v>58</v>
      </c>
      <c r="C1369" s="58" t="s">
        <v>1627</v>
      </c>
      <c r="D1369" s="246" t="s">
        <v>2484</v>
      </c>
      <c r="E1369" s="47" t="s">
        <v>2791</v>
      </c>
      <c r="F1369" s="210" t="s">
        <v>4619</v>
      </c>
      <c r="G1369" s="359"/>
      <c r="H1369" s="83"/>
      <c r="I1369" s="83"/>
      <c r="J1369" s="48"/>
      <c r="K1369" s="36"/>
      <c r="L1369" s="98">
        <v>39845</v>
      </c>
      <c r="M1369" s="98"/>
      <c r="N1369" t="str">
        <f t="shared" si="44"/>
        <v/>
      </c>
    </row>
    <row r="1370" spans="1:14" hidden="1" outlineLevel="2">
      <c r="A1370" s="285"/>
      <c r="B1370" s="332">
        <f t="shared" si="43"/>
        <v>58</v>
      </c>
      <c r="C1370" s="441" t="s">
        <v>6570</v>
      </c>
      <c r="D1370" s="246" t="s">
        <v>6571</v>
      </c>
      <c r="E1370" s="47" t="s">
        <v>1938</v>
      </c>
      <c r="F1370" s="210" t="s">
        <v>1939</v>
      </c>
      <c r="G1370" s="359"/>
      <c r="H1370" s="83"/>
      <c r="I1370" s="83"/>
      <c r="J1370" s="48"/>
      <c r="K1370" s="36"/>
      <c r="L1370" s="98">
        <v>43132</v>
      </c>
      <c r="M1370" s="98"/>
      <c r="N1370" t="str">
        <f t="shared" si="44"/>
        <v/>
      </c>
    </row>
    <row r="1371" spans="1:14" hidden="1" outlineLevel="2">
      <c r="A1371" s="285"/>
      <c r="B1371" s="332">
        <f t="shared" si="43"/>
        <v>58</v>
      </c>
      <c r="C1371" s="58" t="s">
        <v>1628</v>
      </c>
      <c r="D1371" s="246" t="s">
        <v>2485</v>
      </c>
      <c r="E1371" s="47" t="s">
        <v>2791</v>
      </c>
      <c r="F1371" s="210" t="s">
        <v>4619</v>
      </c>
      <c r="G1371" s="359"/>
      <c r="H1371" s="83"/>
      <c r="I1371" s="83"/>
      <c r="J1371" s="48"/>
      <c r="K1371" s="36"/>
      <c r="L1371" s="98">
        <v>39845</v>
      </c>
      <c r="M1371" s="98"/>
      <c r="N1371" t="str">
        <f t="shared" si="44"/>
        <v/>
      </c>
    </row>
    <row r="1372" spans="1:14" hidden="1" outlineLevel="2">
      <c r="A1372" s="285"/>
      <c r="B1372" s="332">
        <f t="shared" si="43"/>
        <v>58</v>
      </c>
      <c r="C1372" s="58" t="s">
        <v>1629</v>
      </c>
      <c r="D1372" s="246" t="s">
        <v>2486</v>
      </c>
      <c r="E1372" s="47" t="s">
        <v>2791</v>
      </c>
      <c r="F1372" s="210" t="s">
        <v>4619</v>
      </c>
      <c r="G1372" s="359"/>
      <c r="H1372" s="83"/>
      <c r="I1372" s="83"/>
      <c r="J1372" s="48"/>
      <c r="K1372" s="36"/>
      <c r="L1372" s="98">
        <v>39845</v>
      </c>
      <c r="M1372" s="98"/>
      <c r="N1372" t="str">
        <f t="shared" si="44"/>
        <v/>
      </c>
    </row>
    <row r="1373" spans="1:14" hidden="1" outlineLevel="2">
      <c r="A1373" s="285"/>
      <c r="B1373" s="332">
        <f t="shared" si="43"/>
        <v>58</v>
      </c>
      <c r="C1373" s="58" t="s">
        <v>1630</v>
      </c>
      <c r="D1373" s="246" t="s">
        <v>2487</v>
      </c>
      <c r="E1373" s="47" t="s">
        <v>2791</v>
      </c>
      <c r="F1373" s="210" t="s">
        <v>4619</v>
      </c>
      <c r="G1373" s="359"/>
      <c r="H1373" s="83"/>
      <c r="I1373" s="83"/>
      <c r="J1373" s="48"/>
      <c r="K1373" s="36"/>
      <c r="L1373" s="98">
        <v>39845</v>
      </c>
      <c r="M1373" s="98"/>
      <c r="N1373" t="str">
        <f t="shared" si="44"/>
        <v/>
      </c>
    </row>
    <row r="1374" spans="1:14" hidden="1" outlineLevel="2">
      <c r="A1374" s="285"/>
      <c r="B1374" s="332">
        <f t="shared" si="43"/>
        <v>58</v>
      </c>
      <c r="C1374" s="58" t="s">
        <v>1631</v>
      </c>
      <c r="D1374" s="246" t="s">
        <v>2488</v>
      </c>
      <c r="E1374" s="47" t="s">
        <v>2791</v>
      </c>
      <c r="F1374" s="210" t="s">
        <v>4619</v>
      </c>
      <c r="G1374" s="359"/>
      <c r="H1374" s="83"/>
      <c r="I1374" s="83"/>
      <c r="J1374" s="48"/>
      <c r="K1374" s="36"/>
      <c r="L1374" s="98">
        <v>39845</v>
      </c>
      <c r="M1374" s="98"/>
      <c r="N1374" t="str">
        <f t="shared" si="44"/>
        <v/>
      </c>
    </row>
    <row r="1375" spans="1:14" hidden="1" outlineLevel="2">
      <c r="A1375" s="285"/>
      <c r="B1375" s="332">
        <f t="shared" si="43"/>
        <v>58</v>
      </c>
      <c r="C1375" s="58" t="s">
        <v>1632</v>
      </c>
      <c r="D1375" s="246" t="s">
        <v>2489</v>
      </c>
      <c r="E1375" s="47" t="s">
        <v>2791</v>
      </c>
      <c r="F1375" s="210" t="s">
        <v>4619</v>
      </c>
      <c r="G1375" s="359"/>
      <c r="H1375" s="83"/>
      <c r="I1375" s="83"/>
      <c r="J1375" s="48"/>
      <c r="K1375" s="36"/>
      <c r="L1375" s="98">
        <v>39845</v>
      </c>
      <c r="M1375" s="98"/>
      <c r="N1375" t="str">
        <f t="shared" si="44"/>
        <v/>
      </c>
    </row>
    <row r="1376" spans="1:14" hidden="1" outlineLevel="2">
      <c r="A1376" s="285"/>
      <c r="B1376" s="332">
        <f t="shared" si="43"/>
        <v>58</v>
      </c>
      <c r="C1376" s="58" t="s">
        <v>1633</v>
      </c>
      <c r="D1376" s="246" t="s">
        <v>1584</v>
      </c>
      <c r="E1376" s="47" t="s">
        <v>2791</v>
      </c>
      <c r="F1376" s="210" t="s">
        <v>4619</v>
      </c>
      <c r="G1376" s="359"/>
      <c r="H1376" s="83"/>
      <c r="I1376" s="83"/>
      <c r="J1376" s="48"/>
      <c r="K1376" s="36"/>
      <c r="L1376" s="98">
        <v>39845</v>
      </c>
      <c r="M1376" s="98"/>
      <c r="N1376" t="str">
        <f t="shared" si="44"/>
        <v/>
      </c>
    </row>
    <row r="1377" spans="1:14" hidden="1" outlineLevel="2">
      <c r="A1377" s="285"/>
      <c r="B1377" s="332">
        <f t="shared" si="43"/>
        <v>58</v>
      </c>
      <c r="C1377" s="58" t="s">
        <v>1634</v>
      </c>
      <c r="D1377" s="246" t="s">
        <v>1585</v>
      </c>
      <c r="E1377" s="47" t="s">
        <v>2791</v>
      </c>
      <c r="F1377" s="210" t="s">
        <v>4619</v>
      </c>
      <c r="G1377" s="359"/>
      <c r="H1377" s="83"/>
      <c r="I1377" s="83"/>
      <c r="J1377" s="48"/>
      <c r="K1377" s="36"/>
      <c r="L1377" s="98">
        <v>39845</v>
      </c>
      <c r="M1377" s="98"/>
      <c r="N1377" t="str">
        <f t="shared" si="44"/>
        <v/>
      </c>
    </row>
    <row r="1378" spans="1:14" hidden="1" outlineLevel="2">
      <c r="A1378" s="285"/>
      <c r="B1378" s="332">
        <f t="shared" si="43"/>
        <v>58</v>
      </c>
      <c r="C1378" s="58" t="s">
        <v>1635</v>
      </c>
      <c r="D1378" s="246" t="s">
        <v>1586</v>
      </c>
      <c r="E1378" s="47" t="s">
        <v>2791</v>
      </c>
      <c r="F1378" s="210" t="s">
        <v>4619</v>
      </c>
      <c r="G1378" s="359"/>
      <c r="H1378" s="83"/>
      <c r="I1378" s="83"/>
      <c r="J1378" s="48"/>
      <c r="K1378" s="36"/>
      <c r="L1378" s="98">
        <v>39845</v>
      </c>
      <c r="M1378" s="98"/>
      <c r="N1378" t="str">
        <f t="shared" si="44"/>
        <v/>
      </c>
    </row>
    <row r="1379" spans="1:14" ht="39.6" hidden="1" outlineLevel="2">
      <c r="A1379" s="285"/>
      <c r="B1379" s="332">
        <f t="shared" si="43"/>
        <v>58</v>
      </c>
      <c r="C1379" s="26" t="s">
        <v>1636</v>
      </c>
      <c r="D1379" s="246" t="s">
        <v>1596</v>
      </c>
      <c r="E1379" s="47" t="s">
        <v>2791</v>
      </c>
      <c r="F1379" s="210" t="s">
        <v>4619</v>
      </c>
      <c r="G1379" s="359"/>
      <c r="H1379" s="83"/>
      <c r="I1379" s="83"/>
      <c r="J1379" s="48"/>
      <c r="K1379" s="36"/>
      <c r="L1379" s="98">
        <v>39845</v>
      </c>
      <c r="M1379" s="98"/>
      <c r="N1379" t="str">
        <f t="shared" si="44"/>
        <v/>
      </c>
    </row>
    <row r="1380" spans="1:14" hidden="1" outlineLevel="2">
      <c r="A1380" s="286"/>
      <c r="B1380" s="332">
        <f t="shared" si="43"/>
        <v>58</v>
      </c>
      <c r="C1380" s="26" t="s">
        <v>1300</v>
      </c>
      <c r="D1380" s="246" t="s">
        <v>1301</v>
      </c>
      <c r="E1380" s="47" t="s">
        <v>2791</v>
      </c>
      <c r="F1380" s="210" t="s">
        <v>4619</v>
      </c>
      <c r="G1380" s="359"/>
      <c r="H1380" s="244"/>
      <c r="I1380" s="83"/>
      <c r="J1380" s="48"/>
      <c r="K1380" s="36"/>
      <c r="L1380" s="98">
        <v>40940</v>
      </c>
      <c r="M1380" s="98"/>
      <c r="N1380" t="str">
        <f t="shared" si="44"/>
        <v/>
      </c>
    </row>
    <row r="1381" spans="1:14" ht="39.6" hidden="1" outlineLevel="1" collapsed="1">
      <c r="A1381" s="307">
        <v>59</v>
      </c>
      <c r="B1381" s="332">
        <f t="shared" si="43"/>
        <v>59</v>
      </c>
      <c r="C1381" s="38" t="s">
        <v>5046</v>
      </c>
      <c r="D1381" s="76"/>
      <c r="E1381" s="63" t="s">
        <v>2791</v>
      </c>
      <c r="F1381" s="63" t="s">
        <v>4619</v>
      </c>
      <c r="G1381" s="40" t="s">
        <v>1220</v>
      </c>
      <c r="H1381" s="44"/>
      <c r="I1381" s="44"/>
      <c r="J1381" s="50" t="s">
        <v>72</v>
      </c>
      <c r="K1381" s="65"/>
      <c r="L1381" s="80">
        <v>38362</v>
      </c>
      <c r="M1381" s="80">
        <v>42036</v>
      </c>
      <c r="N1381" t="str">
        <f t="shared" si="44"/>
        <v/>
      </c>
    </row>
    <row r="1382" spans="1:14" hidden="1" outlineLevel="2">
      <c r="A1382" s="285"/>
      <c r="B1382" s="332">
        <f t="shared" si="43"/>
        <v>59</v>
      </c>
      <c r="C1382" s="28" t="s">
        <v>4764</v>
      </c>
      <c r="D1382" s="110" t="s">
        <v>3405</v>
      </c>
      <c r="E1382" s="75" t="s">
        <v>2791</v>
      </c>
      <c r="F1382" s="114" t="s">
        <v>4619</v>
      </c>
      <c r="G1382" s="462"/>
      <c r="H1382" s="243"/>
      <c r="I1382" s="111"/>
      <c r="J1382" s="114"/>
      <c r="K1382" s="462"/>
      <c r="L1382" s="242">
        <v>38362</v>
      </c>
      <c r="M1382" s="96"/>
      <c r="N1382" t="str">
        <f t="shared" si="44"/>
        <v/>
      </c>
    </row>
    <row r="1383" spans="1:14" hidden="1" outlineLevel="2">
      <c r="A1383" s="285"/>
      <c r="B1383" s="332">
        <f t="shared" si="43"/>
        <v>59</v>
      </c>
      <c r="C1383" s="26" t="s">
        <v>1662</v>
      </c>
      <c r="D1383" s="42" t="s">
        <v>4182</v>
      </c>
      <c r="E1383" s="210" t="s">
        <v>2791</v>
      </c>
      <c r="F1383" s="48" t="s">
        <v>4619</v>
      </c>
      <c r="G1383" s="246"/>
      <c r="H1383" s="83"/>
      <c r="I1383" s="92"/>
      <c r="J1383" s="42"/>
      <c r="K1383" s="359"/>
      <c r="L1383" s="82">
        <v>38362</v>
      </c>
      <c r="M1383" s="103"/>
      <c r="N1383" t="str">
        <f t="shared" si="44"/>
        <v/>
      </c>
    </row>
    <row r="1384" spans="1:14" s="232" customFormat="1" hidden="1" outlineLevel="2">
      <c r="A1384" s="286"/>
      <c r="B1384" s="332">
        <f t="shared" si="43"/>
        <v>59</v>
      </c>
      <c r="C1384" s="20" t="s">
        <v>1637</v>
      </c>
      <c r="D1384" s="99" t="s">
        <v>1588</v>
      </c>
      <c r="E1384" s="211" t="s">
        <v>1938</v>
      </c>
      <c r="F1384" s="125" t="s">
        <v>1939</v>
      </c>
      <c r="G1384" s="126"/>
      <c r="H1384" s="244"/>
      <c r="I1384" s="81"/>
      <c r="J1384" s="362"/>
      <c r="K1384" s="79"/>
      <c r="L1384" s="260">
        <v>39845</v>
      </c>
      <c r="M1384" s="127">
        <v>42036</v>
      </c>
      <c r="N1384" t="str">
        <f t="shared" si="44"/>
        <v/>
      </c>
    </row>
    <row r="1385" spans="1:14" ht="156.6" hidden="1" customHeight="1" outlineLevel="1">
      <c r="A1385" s="289">
        <v>60</v>
      </c>
      <c r="B1385" s="463">
        <f t="shared" si="43"/>
        <v>60</v>
      </c>
      <c r="C1385" s="235" t="s">
        <v>73</v>
      </c>
      <c r="D1385" s="246" t="s">
        <v>3391</v>
      </c>
      <c r="E1385" s="246" t="s">
        <v>2791</v>
      </c>
      <c r="F1385" s="246" t="s">
        <v>4676</v>
      </c>
      <c r="G1385" s="42" t="s">
        <v>6508</v>
      </c>
      <c r="H1385" s="243" t="s">
        <v>6518</v>
      </c>
      <c r="I1385" s="249" t="s">
        <v>7125</v>
      </c>
      <c r="J1385" s="245" t="s">
        <v>2644</v>
      </c>
      <c r="K1385" s="246" t="s">
        <v>7126</v>
      </c>
      <c r="L1385" s="82">
        <v>38362</v>
      </c>
      <c r="M1385" s="242">
        <v>43497</v>
      </c>
      <c r="N1385" t="str">
        <f t="shared" si="44"/>
        <v>DUPLICATE</v>
      </c>
    </row>
    <row r="1386" spans="1:14" ht="13.8" hidden="1" customHeight="1" outlineLevel="1">
      <c r="A1386" s="464">
        <v>61</v>
      </c>
      <c r="B1386" s="464">
        <f t="shared" si="43"/>
        <v>61</v>
      </c>
      <c r="C1386" s="530" t="s">
        <v>7100</v>
      </c>
      <c r="D1386" s="63" t="s">
        <v>7101</v>
      </c>
      <c r="E1386" s="63" t="s">
        <v>1938</v>
      </c>
      <c r="F1386" s="63" t="s">
        <v>1939</v>
      </c>
      <c r="G1386" s="40" t="s">
        <v>6992</v>
      </c>
      <c r="H1386" s="44"/>
      <c r="I1386" s="522"/>
      <c r="J1386" s="40" t="s">
        <v>7102</v>
      </c>
      <c r="K1386" s="40"/>
      <c r="L1386" s="80">
        <v>43497</v>
      </c>
      <c r="M1386" s="80"/>
    </row>
    <row r="1387" spans="1:14" s="232" customFormat="1" ht="99" hidden="1" customHeight="1" outlineLevel="1" collapsed="1">
      <c r="A1387" s="307">
        <v>62</v>
      </c>
      <c r="B1387" s="332">
        <f>IF(A1387&gt;0,A1387,B1385)</f>
        <v>62</v>
      </c>
      <c r="C1387" s="388" t="s">
        <v>1177</v>
      </c>
      <c r="D1387" s="353"/>
      <c r="E1387" s="63" t="s">
        <v>2798</v>
      </c>
      <c r="F1387" s="63" t="s">
        <v>4676</v>
      </c>
      <c r="G1387" s="77" t="s">
        <v>6530</v>
      </c>
      <c r="H1387" s="169" t="s">
        <v>6519</v>
      </c>
      <c r="I1387" s="169" t="s">
        <v>6554</v>
      </c>
      <c r="J1387" s="52" t="s">
        <v>2580</v>
      </c>
      <c r="K1387" s="65" t="s">
        <v>6045</v>
      </c>
      <c r="L1387" s="80">
        <v>38362</v>
      </c>
      <c r="M1387" s="80">
        <v>42036</v>
      </c>
      <c r="N1387" t="str">
        <f t="shared" ref="N1387:N1418" si="45">IF(D1387="NA","",IF(COUNTIF($D$2:$D$4998,D1387)&gt;1,"DUPLICATE",""))</f>
        <v/>
      </c>
    </row>
    <row r="1388" spans="1:14" s="232" customFormat="1" ht="25.95" hidden="1" customHeight="1" outlineLevel="2">
      <c r="A1388" s="285"/>
      <c r="B1388" s="332">
        <f t="shared" si="43"/>
        <v>62</v>
      </c>
      <c r="C1388" s="389" t="s">
        <v>1177</v>
      </c>
      <c r="D1388" s="40" t="s">
        <v>1179</v>
      </c>
      <c r="E1388" s="63" t="s">
        <v>2798</v>
      </c>
      <c r="F1388" s="63" t="s">
        <v>4676</v>
      </c>
      <c r="G1388" s="246"/>
      <c r="I1388" s="233"/>
      <c r="J1388" s="110"/>
      <c r="K1388" s="62"/>
      <c r="L1388" s="242">
        <v>38362</v>
      </c>
      <c r="M1388" s="96">
        <v>41897</v>
      </c>
      <c r="N1388" t="str">
        <f t="shared" si="45"/>
        <v/>
      </c>
    </row>
    <row r="1389" spans="1:14" s="232" customFormat="1" ht="25.95" hidden="1" customHeight="1" outlineLevel="2">
      <c r="A1389" s="285"/>
      <c r="B1389" s="332">
        <f t="shared" si="43"/>
        <v>62</v>
      </c>
      <c r="C1389" s="389" t="s">
        <v>4628</v>
      </c>
      <c r="D1389" s="40" t="s">
        <v>4627</v>
      </c>
      <c r="E1389" s="63" t="s">
        <v>2798</v>
      </c>
      <c r="F1389" s="63" t="s">
        <v>4676</v>
      </c>
      <c r="G1389" s="246"/>
      <c r="H1389" s="83"/>
      <c r="I1389" s="92"/>
      <c r="J1389" s="87"/>
      <c r="K1389" s="112"/>
      <c r="L1389" s="82">
        <v>39845</v>
      </c>
      <c r="M1389" s="103">
        <v>41897</v>
      </c>
      <c r="N1389" t="str">
        <f t="shared" si="45"/>
        <v/>
      </c>
    </row>
    <row r="1390" spans="1:14" s="232" customFormat="1" ht="25.95" hidden="1" customHeight="1" outlineLevel="2">
      <c r="A1390" s="285"/>
      <c r="B1390" s="332">
        <f t="shared" si="43"/>
        <v>62</v>
      </c>
      <c r="C1390" s="389" t="s">
        <v>5779</v>
      </c>
      <c r="D1390" s="40" t="s">
        <v>5780</v>
      </c>
      <c r="E1390" s="63" t="s">
        <v>2798</v>
      </c>
      <c r="F1390" s="63" t="s">
        <v>4676</v>
      </c>
      <c r="G1390" s="42"/>
      <c r="H1390" s="174"/>
      <c r="I1390" s="174"/>
      <c r="J1390" s="87"/>
      <c r="K1390" s="112"/>
      <c r="L1390" s="82">
        <v>41852</v>
      </c>
      <c r="M1390" s="103">
        <v>41897</v>
      </c>
      <c r="N1390" t="str">
        <f t="shared" si="45"/>
        <v/>
      </c>
    </row>
    <row r="1391" spans="1:14" s="232" customFormat="1" ht="25.95" hidden="1" customHeight="1" outlineLevel="2">
      <c r="A1391" s="285"/>
      <c r="B1391" s="332">
        <f t="shared" si="43"/>
        <v>62</v>
      </c>
      <c r="C1391" s="389" t="s">
        <v>5781</v>
      </c>
      <c r="D1391" s="40" t="s">
        <v>5782</v>
      </c>
      <c r="E1391" s="63" t="s">
        <v>2798</v>
      </c>
      <c r="F1391" s="63" t="s">
        <v>4676</v>
      </c>
      <c r="G1391" s="246"/>
      <c r="H1391" s="83"/>
      <c r="I1391" s="83"/>
      <c r="J1391" s="87"/>
      <c r="K1391" s="112"/>
      <c r="L1391" s="82">
        <v>41852</v>
      </c>
      <c r="M1391" s="103">
        <v>41897</v>
      </c>
      <c r="N1391" t="str">
        <f t="shared" si="45"/>
        <v/>
      </c>
    </row>
    <row r="1392" spans="1:14" s="232" customFormat="1" ht="25.95" hidden="1" customHeight="1" outlineLevel="2">
      <c r="A1392" s="285"/>
      <c r="B1392" s="332">
        <f t="shared" si="43"/>
        <v>62</v>
      </c>
      <c r="C1392" s="389" t="s">
        <v>5783</v>
      </c>
      <c r="D1392" s="40" t="s">
        <v>5784</v>
      </c>
      <c r="E1392" s="63" t="s">
        <v>2798</v>
      </c>
      <c r="F1392" s="63" t="s">
        <v>4676</v>
      </c>
      <c r="G1392" s="246"/>
      <c r="I1392" s="83"/>
      <c r="J1392" s="87"/>
      <c r="K1392" s="112"/>
      <c r="L1392" s="82">
        <v>41852</v>
      </c>
      <c r="M1392" s="103">
        <v>41897</v>
      </c>
      <c r="N1392" t="str">
        <f t="shared" si="45"/>
        <v/>
      </c>
    </row>
    <row r="1393" spans="1:14" s="232" customFormat="1" ht="25.95" hidden="1" customHeight="1" outlineLevel="2">
      <c r="A1393" s="285"/>
      <c r="B1393" s="332">
        <f t="shared" si="43"/>
        <v>62</v>
      </c>
      <c r="C1393" s="389" t="s">
        <v>5785</v>
      </c>
      <c r="D1393" s="40" t="s">
        <v>5786</v>
      </c>
      <c r="E1393" s="63" t="s">
        <v>2798</v>
      </c>
      <c r="F1393" s="63" t="s">
        <v>4676</v>
      </c>
      <c r="G1393" s="42"/>
      <c r="H1393" s="83"/>
      <c r="I1393" s="92"/>
      <c r="J1393" s="87"/>
      <c r="K1393" s="112"/>
      <c r="L1393" s="82">
        <v>41852</v>
      </c>
      <c r="M1393" s="103">
        <v>41897</v>
      </c>
      <c r="N1393" t="str">
        <f t="shared" si="45"/>
        <v/>
      </c>
    </row>
    <row r="1394" spans="1:14" s="232" customFormat="1" ht="25.95" hidden="1" customHeight="1" outlineLevel="2">
      <c r="A1394" s="285"/>
      <c r="B1394" s="332">
        <f t="shared" si="43"/>
        <v>62</v>
      </c>
      <c r="C1394" s="389" t="s">
        <v>5787</v>
      </c>
      <c r="D1394" s="40" t="s">
        <v>5788</v>
      </c>
      <c r="E1394" s="63" t="s">
        <v>2798</v>
      </c>
      <c r="F1394" s="63" t="s">
        <v>4676</v>
      </c>
      <c r="G1394" s="246"/>
      <c r="H1394" s="83"/>
      <c r="I1394" s="92"/>
      <c r="J1394" s="87"/>
      <c r="K1394" s="112"/>
      <c r="L1394" s="82">
        <v>41852</v>
      </c>
      <c r="M1394" s="103">
        <v>41897</v>
      </c>
      <c r="N1394" t="str">
        <f t="shared" si="45"/>
        <v/>
      </c>
    </row>
    <row r="1395" spans="1:14" s="232" customFormat="1" ht="25.95" hidden="1" customHeight="1" outlineLevel="2">
      <c r="A1395" s="285"/>
      <c r="B1395" s="332">
        <f t="shared" si="43"/>
        <v>62</v>
      </c>
      <c r="C1395" s="389" t="s">
        <v>5789</v>
      </c>
      <c r="D1395" s="40" t="s">
        <v>5790</v>
      </c>
      <c r="E1395" s="63" t="s">
        <v>2798</v>
      </c>
      <c r="F1395" s="63" t="s">
        <v>4676</v>
      </c>
      <c r="G1395" s="246"/>
      <c r="H1395" s="83"/>
      <c r="I1395" s="92"/>
      <c r="J1395" s="87"/>
      <c r="K1395" s="112"/>
      <c r="L1395" s="82">
        <v>41852</v>
      </c>
      <c r="M1395" s="103">
        <v>41897</v>
      </c>
      <c r="N1395" t="str">
        <f t="shared" si="45"/>
        <v/>
      </c>
    </row>
    <row r="1396" spans="1:14" s="232" customFormat="1" ht="25.95" hidden="1" customHeight="1" outlineLevel="2">
      <c r="A1396" s="285"/>
      <c r="B1396" s="332">
        <f t="shared" si="43"/>
        <v>62</v>
      </c>
      <c r="C1396" s="389" t="s">
        <v>5791</v>
      </c>
      <c r="D1396" s="40" t="s">
        <v>5388</v>
      </c>
      <c r="E1396" s="63" t="s">
        <v>2798</v>
      </c>
      <c r="F1396" s="63" t="s">
        <v>4676</v>
      </c>
      <c r="G1396" s="42"/>
      <c r="H1396" s="83"/>
      <c r="I1396" s="92"/>
      <c r="J1396" s="87"/>
      <c r="K1396" s="112"/>
      <c r="L1396" s="82">
        <v>41852</v>
      </c>
      <c r="M1396" s="103">
        <v>41897</v>
      </c>
      <c r="N1396" t="str">
        <f t="shared" si="45"/>
        <v/>
      </c>
    </row>
    <row r="1397" spans="1:14" s="232" customFormat="1" ht="25.95" hidden="1" customHeight="1" outlineLevel="2">
      <c r="A1397" s="285"/>
      <c r="B1397" s="332">
        <f t="shared" si="43"/>
        <v>62</v>
      </c>
      <c r="C1397" s="389" t="s">
        <v>5792</v>
      </c>
      <c r="D1397" s="40" t="s">
        <v>5793</v>
      </c>
      <c r="E1397" s="63" t="s">
        <v>2798</v>
      </c>
      <c r="F1397" s="63" t="s">
        <v>4676</v>
      </c>
      <c r="G1397" s="246"/>
      <c r="H1397" s="83"/>
      <c r="I1397" s="92"/>
      <c r="J1397" s="87"/>
      <c r="K1397" s="112"/>
      <c r="L1397" s="82">
        <v>41852</v>
      </c>
      <c r="M1397" s="103">
        <v>41897</v>
      </c>
      <c r="N1397" t="str">
        <f t="shared" si="45"/>
        <v/>
      </c>
    </row>
    <row r="1398" spans="1:14" s="232" customFormat="1" ht="25.95" hidden="1" customHeight="1" outlineLevel="2">
      <c r="A1398" s="285"/>
      <c r="B1398" s="332">
        <f t="shared" si="43"/>
        <v>62</v>
      </c>
      <c r="C1398" s="389" t="s">
        <v>5794</v>
      </c>
      <c r="D1398" s="40" t="s">
        <v>5795</v>
      </c>
      <c r="E1398" s="63" t="s">
        <v>2798</v>
      </c>
      <c r="F1398" s="63" t="s">
        <v>4676</v>
      </c>
      <c r="G1398" s="246"/>
      <c r="H1398" s="83"/>
      <c r="I1398" s="92"/>
      <c r="J1398" s="87"/>
      <c r="K1398" s="112"/>
      <c r="L1398" s="82">
        <v>41852</v>
      </c>
      <c r="M1398" s="103">
        <v>41897</v>
      </c>
      <c r="N1398" t="str">
        <f t="shared" si="45"/>
        <v/>
      </c>
    </row>
    <row r="1399" spans="1:14" s="232" customFormat="1" ht="25.95" hidden="1" customHeight="1" outlineLevel="2">
      <c r="A1399" s="285"/>
      <c r="B1399" s="332">
        <f t="shared" si="43"/>
        <v>62</v>
      </c>
      <c r="C1399" s="389" t="s">
        <v>5796</v>
      </c>
      <c r="D1399" s="40" t="s">
        <v>5797</v>
      </c>
      <c r="E1399" s="63" t="s">
        <v>2798</v>
      </c>
      <c r="F1399" s="63" t="s">
        <v>4676</v>
      </c>
      <c r="G1399" s="246"/>
      <c r="H1399" s="83"/>
      <c r="I1399" s="92"/>
      <c r="J1399" s="87"/>
      <c r="K1399" s="112"/>
      <c r="L1399" s="82">
        <v>41852</v>
      </c>
      <c r="M1399" s="103">
        <v>41897</v>
      </c>
      <c r="N1399" t="str">
        <f t="shared" si="45"/>
        <v/>
      </c>
    </row>
    <row r="1400" spans="1:14" s="232" customFormat="1" ht="25.95" hidden="1" customHeight="1" outlineLevel="2" collapsed="1">
      <c r="A1400" s="285"/>
      <c r="B1400" s="332">
        <f t="shared" si="43"/>
        <v>62</v>
      </c>
      <c r="C1400" s="389" t="s">
        <v>5798</v>
      </c>
      <c r="D1400" s="40" t="s">
        <v>5799</v>
      </c>
      <c r="E1400" s="63" t="s">
        <v>2798</v>
      </c>
      <c r="F1400" s="63" t="s">
        <v>4676</v>
      </c>
      <c r="G1400" s="246"/>
      <c r="H1400" s="83"/>
      <c r="I1400" s="92"/>
      <c r="J1400" s="87"/>
      <c r="K1400" s="112"/>
      <c r="L1400" s="82">
        <v>41852</v>
      </c>
      <c r="M1400" s="103">
        <v>41897</v>
      </c>
      <c r="N1400" t="str">
        <f t="shared" si="45"/>
        <v/>
      </c>
    </row>
    <row r="1401" spans="1:14" ht="25.95" hidden="1" customHeight="1" outlineLevel="2">
      <c r="A1401" s="307"/>
      <c r="B1401" s="332">
        <f t="shared" si="43"/>
        <v>62</v>
      </c>
      <c r="C1401" s="389" t="s">
        <v>5800</v>
      </c>
      <c r="D1401" s="40" t="s">
        <v>5801</v>
      </c>
      <c r="E1401" s="63" t="s">
        <v>2798</v>
      </c>
      <c r="F1401" s="63" t="s">
        <v>4676</v>
      </c>
      <c r="G1401" s="217"/>
      <c r="H1401" s="244"/>
      <c r="I1401" s="81"/>
      <c r="J1401" s="362"/>
      <c r="K1401" s="64"/>
      <c r="L1401" s="260">
        <v>41852</v>
      </c>
      <c r="M1401" s="260">
        <v>41897</v>
      </c>
      <c r="N1401" t="str">
        <f t="shared" si="45"/>
        <v/>
      </c>
    </row>
    <row r="1402" spans="1:14" hidden="1" outlineLevel="1">
      <c r="A1402" s="307">
        <v>63</v>
      </c>
      <c r="B1402" s="332">
        <f t="shared" si="43"/>
        <v>63</v>
      </c>
      <c r="C1402" s="388" t="s">
        <v>6990</v>
      </c>
      <c r="D1402" s="40" t="s">
        <v>6991</v>
      </c>
      <c r="E1402" s="63" t="s">
        <v>1938</v>
      </c>
      <c r="F1402" s="63" t="s">
        <v>1939</v>
      </c>
      <c r="G1402" s="217" t="s">
        <v>6992</v>
      </c>
      <c r="H1402" s="244"/>
      <c r="I1402" s="81"/>
      <c r="J1402" s="362" t="s">
        <v>7006</v>
      </c>
      <c r="K1402" s="64"/>
      <c r="L1402" s="80">
        <v>43497</v>
      </c>
      <c r="M1402" s="260"/>
      <c r="N1402" t="str">
        <f t="shared" si="45"/>
        <v/>
      </c>
    </row>
    <row r="1403" spans="1:14" ht="26.4" hidden="1" outlineLevel="1">
      <c r="A1403" s="307">
        <v>64</v>
      </c>
      <c r="B1403" s="332">
        <f t="shared" si="43"/>
        <v>64</v>
      </c>
      <c r="C1403" s="378" t="s">
        <v>6685</v>
      </c>
      <c r="D1403" s="582" t="s">
        <v>6621</v>
      </c>
      <c r="E1403" s="595" t="s">
        <v>1938</v>
      </c>
      <c r="F1403" s="595" t="s">
        <v>1939</v>
      </c>
      <c r="G1403" s="595" t="s">
        <v>6374</v>
      </c>
      <c r="H1403" s="598"/>
      <c r="I1403" s="598"/>
      <c r="J1403" s="582" t="s">
        <v>6622</v>
      </c>
      <c r="K1403" s="598"/>
      <c r="L1403" s="597">
        <v>43132</v>
      </c>
      <c r="M1403" s="588"/>
      <c r="N1403" t="str">
        <f t="shared" si="45"/>
        <v/>
      </c>
    </row>
    <row r="1404" spans="1:14" s="232" customFormat="1" ht="26.4" hidden="1" outlineLevel="1">
      <c r="A1404" s="307">
        <v>65</v>
      </c>
      <c r="B1404" s="332">
        <f t="shared" si="43"/>
        <v>65</v>
      </c>
      <c r="C1404" s="38" t="s">
        <v>3351</v>
      </c>
      <c r="D1404" s="144" t="s">
        <v>2119</v>
      </c>
      <c r="E1404" s="40" t="s">
        <v>2798</v>
      </c>
      <c r="F1404" s="40" t="s">
        <v>1935</v>
      </c>
      <c r="G1404" s="40" t="s">
        <v>6504</v>
      </c>
      <c r="H1404" s="44">
        <v>41872</v>
      </c>
      <c r="I1404" s="44" t="s">
        <v>5286</v>
      </c>
      <c r="J1404" s="51" t="s">
        <v>3187</v>
      </c>
      <c r="K1404" s="40"/>
      <c r="L1404" s="80">
        <v>38362</v>
      </c>
      <c r="M1404" s="80">
        <v>43497</v>
      </c>
      <c r="N1404" t="str">
        <f t="shared" si="45"/>
        <v/>
      </c>
    </row>
    <row r="1405" spans="1:14" s="232" customFormat="1" ht="26.4" hidden="1" outlineLevel="1">
      <c r="A1405" s="307">
        <v>66</v>
      </c>
      <c r="B1405" s="332">
        <f t="shared" si="43"/>
        <v>66</v>
      </c>
      <c r="C1405" s="38" t="s">
        <v>6566</v>
      </c>
      <c r="D1405" s="144" t="s">
        <v>6567</v>
      </c>
      <c r="E1405" s="40" t="s">
        <v>1938</v>
      </c>
      <c r="F1405" s="40" t="s">
        <v>4676</v>
      </c>
      <c r="G1405" s="40" t="s">
        <v>5357</v>
      </c>
      <c r="H1405" s="44"/>
      <c r="I1405" s="44"/>
      <c r="J1405" s="51" t="s">
        <v>6568</v>
      </c>
      <c r="K1405" s="40"/>
      <c r="L1405" s="80">
        <v>43132</v>
      </c>
      <c r="M1405" s="80"/>
      <c r="N1405" t="str">
        <f t="shared" si="45"/>
        <v/>
      </c>
    </row>
    <row r="1406" spans="1:14" s="232" customFormat="1" ht="26.4" hidden="1" outlineLevel="1">
      <c r="A1406" s="307">
        <v>67</v>
      </c>
      <c r="B1406" s="332">
        <f t="shared" si="43"/>
        <v>67</v>
      </c>
      <c r="C1406" s="38" t="s">
        <v>7012</v>
      </c>
      <c r="D1406" s="40" t="s">
        <v>7014</v>
      </c>
      <c r="E1406" s="595" t="s">
        <v>1938</v>
      </c>
      <c r="F1406" s="595" t="s">
        <v>1939</v>
      </c>
      <c r="G1406" s="595" t="s">
        <v>6374</v>
      </c>
      <c r="H1406" s="44"/>
      <c r="I1406" s="44"/>
      <c r="J1406" s="51" t="s">
        <v>7016</v>
      </c>
      <c r="K1406" s="40"/>
      <c r="L1406" s="80">
        <v>43497</v>
      </c>
      <c r="M1406" s="80"/>
      <c r="N1406" t="str">
        <f t="shared" si="45"/>
        <v/>
      </c>
    </row>
    <row r="1407" spans="1:14" s="232" customFormat="1" ht="26.4" hidden="1" outlineLevel="1">
      <c r="A1407" s="307">
        <v>68</v>
      </c>
      <c r="B1407" s="332">
        <f t="shared" ref="B1407:B1470" si="46">IF(A1407&gt;0,A1407,B1406)</f>
        <v>68</v>
      </c>
      <c r="C1407" s="38" t="s">
        <v>7013</v>
      </c>
      <c r="D1407" s="40" t="s">
        <v>7015</v>
      </c>
      <c r="E1407" s="595" t="s">
        <v>1938</v>
      </c>
      <c r="F1407" s="595" t="s">
        <v>1939</v>
      </c>
      <c r="G1407" s="595" t="s">
        <v>6374</v>
      </c>
      <c r="H1407" s="44"/>
      <c r="I1407" s="44"/>
      <c r="J1407" s="51" t="s">
        <v>7016</v>
      </c>
      <c r="K1407" s="40"/>
      <c r="L1407" s="80">
        <v>43497</v>
      </c>
      <c r="M1407" s="80"/>
      <c r="N1407" t="str">
        <f t="shared" si="45"/>
        <v/>
      </c>
    </row>
    <row r="1408" spans="1:14" s="232" customFormat="1" ht="26.4" hidden="1" outlineLevel="1">
      <c r="A1408" s="307">
        <v>69</v>
      </c>
      <c r="B1408" s="332">
        <f t="shared" si="46"/>
        <v>69</v>
      </c>
      <c r="C1408" s="378" t="s">
        <v>6693</v>
      </c>
      <c r="D1408" s="582" t="s">
        <v>6649</v>
      </c>
      <c r="E1408" s="595" t="s">
        <v>1938</v>
      </c>
      <c r="F1408" s="595" t="s">
        <v>1939</v>
      </c>
      <c r="G1408" s="595" t="s">
        <v>6374</v>
      </c>
      <c r="H1408" s="598"/>
      <c r="I1408" s="598"/>
      <c r="J1408" s="582" t="s">
        <v>6650</v>
      </c>
      <c r="K1408" s="598"/>
      <c r="L1408" s="597">
        <v>43132</v>
      </c>
      <c r="M1408" s="588"/>
      <c r="N1408" t="str">
        <f t="shared" si="45"/>
        <v/>
      </c>
    </row>
    <row r="1409" spans="1:14" s="232" customFormat="1" ht="26.4" hidden="1" outlineLevel="1">
      <c r="A1409" s="307">
        <v>70</v>
      </c>
      <c r="B1409" s="332">
        <f t="shared" si="46"/>
        <v>70</v>
      </c>
      <c r="C1409" s="38" t="s">
        <v>6327</v>
      </c>
      <c r="D1409" s="144" t="s">
        <v>6328</v>
      </c>
      <c r="E1409" s="40" t="s">
        <v>1938</v>
      </c>
      <c r="F1409" s="40" t="s">
        <v>1939</v>
      </c>
      <c r="G1409" s="40" t="s">
        <v>6374</v>
      </c>
      <c r="H1409" s="44"/>
      <c r="I1409" s="44"/>
      <c r="J1409" s="40" t="s">
        <v>6329</v>
      </c>
      <c r="K1409" s="40"/>
      <c r="L1409" s="80">
        <v>42767</v>
      </c>
      <c r="M1409" s="80"/>
      <c r="N1409" t="str">
        <f t="shared" si="45"/>
        <v/>
      </c>
    </row>
    <row r="1410" spans="1:14" ht="26.4" hidden="1" outlineLevel="1">
      <c r="A1410" s="307">
        <v>71</v>
      </c>
      <c r="B1410" s="332">
        <f t="shared" si="46"/>
        <v>71</v>
      </c>
      <c r="C1410" s="38" t="s">
        <v>3422</v>
      </c>
      <c r="D1410" s="40" t="s">
        <v>3390</v>
      </c>
      <c r="E1410" s="63" t="s">
        <v>2791</v>
      </c>
      <c r="F1410" s="40" t="s">
        <v>4676</v>
      </c>
      <c r="G1410" s="77" t="s">
        <v>6275</v>
      </c>
      <c r="H1410" s="44"/>
      <c r="I1410" s="44"/>
      <c r="J1410" s="51"/>
      <c r="K1410" s="65"/>
      <c r="L1410" s="80">
        <v>38362</v>
      </c>
      <c r="M1410" s="80">
        <v>42036</v>
      </c>
      <c r="N1410" t="str">
        <f t="shared" si="45"/>
        <v/>
      </c>
    </row>
    <row r="1411" spans="1:14" ht="26.4" hidden="1" outlineLevel="1">
      <c r="A1411" s="307">
        <v>72</v>
      </c>
      <c r="B1411" s="332">
        <f t="shared" si="46"/>
        <v>72</v>
      </c>
      <c r="C1411" s="38" t="s">
        <v>6593</v>
      </c>
      <c r="D1411" s="40" t="s">
        <v>6594</v>
      </c>
      <c r="E1411" s="40" t="s">
        <v>2798</v>
      </c>
      <c r="F1411" s="40" t="s">
        <v>1935</v>
      </c>
      <c r="G1411" s="40" t="s">
        <v>5360</v>
      </c>
      <c r="H1411" s="44">
        <v>42237</v>
      </c>
      <c r="I1411" s="44" t="s">
        <v>5286</v>
      </c>
      <c r="J1411" s="51" t="s">
        <v>6595</v>
      </c>
      <c r="K1411" s="65"/>
      <c r="L1411" s="80">
        <v>43132</v>
      </c>
      <c r="M1411" s="80">
        <v>43497</v>
      </c>
      <c r="N1411" t="str">
        <f t="shared" si="45"/>
        <v/>
      </c>
    </row>
    <row r="1412" spans="1:14" hidden="1" outlineLevel="1" collapsed="1">
      <c r="A1412" s="307">
        <v>73</v>
      </c>
      <c r="B1412" s="332">
        <f t="shared" si="46"/>
        <v>73</v>
      </c>
      <c r="C1412" s="384" t="s">
        <v>2894</v>
      </c>
      <c r="D1412" s="63"/>
      <c r="E1412" s="40" t="s">
        <v>2798</v>
      </c>
      <c r="F1412" s="40" t="s">
        <v>1935</v>
      </c>
      <c r="G1412" s="40" t="s">
        <v>5810</v>
      </c>
      <c r="H1412" s="44"/>
      <c r="I1412" s="44"/>
      <c r="J1412" s="52" t="s">
        <v>3689</v>
      </c>
      <c r="K1412" s="65" t="s">
        <v>5304</v>
      </c>
      <c r="L1412" s="80">
        <v>38362</v>
      </c>
      <c r="M1412" s="80">
        <v>42036</v>
      </c>
      <c r="N1412" t="str">
        <f t="shared" si="45"/>
        <v/>
      </c>
    </row>
    <row r="1413" spans="1:14" ht="39.6" hidden="1" outlineLevel="2">
      <c r="A1413" s="307"/>
      <c r="B1413" s="332">
        <f t="shared" si="46"/>
        <v>73</v>
      </c>
      <c r="C1413" s="390" t="s">
        <v>2895</v>
      </c>
      <c r="D1413" s="63"/>
      <c r="E1413" s="40" t="s">
        <v>2798</v>
      </c>
      <c r="F1413" s="40" t="s">
        <v>5300</v>
      </c>
      <c r="G1413" s="40" t="s">
        <v>6089</v>
      </c>
      <c r="H1413" s="44"/>
      <c r="I1413" s="244"/>
      <c r="J1413" s="40"/>
      <c r="K1413" s="65" t="s">
        <v>6090</v>
      </c>
      <c r="L1413" s="80"/>
      <c r="M1413" s="80">
        <v>42231</v>
      </c>
      <c r="N1413" t="str">
        <f t="shared" si="45"/>
        <v/>
      </c>
    </row>
    <row r="1414" spans="1:14" hidden="1" outlineLevel="3">
      <c r="A1414" s="285"/>
      <c r="B1414" s="332">
        <f t="shared" si="46"/>
        <v>73</v>
      </c>
      <c r="C1414" s="28" t="s">
        <v>6564</v>
      </c>
      <c r="D1414" s="75" t="s">
        <v>6565</v>
      </c>
      <c r="E1414" s="40" t="s">
        <v>2798</v>
      </c>
      <c r="F1414" s="40" t="s">
        <v>5300</v>
      </c>
      <c r="G1414" s="245"/>
      <c r="H1414" s="44"/>
      <c r="I1414" s="243"/>
      <c r="J1414" s="247"/>
      <c r="K1414" s="462"/>
      <c r="L1414" s="242">
        <v>43132</v>
      </c>
      <c r="M1414" s="80"/>
      <c r="N1414" t="str">
        <f t="shared" si="45"/>
        <v/>
      </c>
    </row>
    <row r="1415" spans="1:14" ht="26.4" hidden="1" outlineLevel="3">
      <c r="A1415" s="285"/>
      <c r="B1415" s="332">
        <f t="shared" si="46"/>
        <v>73</v>
      </c>
      <c r="C1415" s="28" t="s">
        <v>3121</v>
      </c>
      <c r="D1415" s="75" t="s">
        <v>3120</v>
      </c>
      <c r="E1415" s="40" t="s">
        <v>2798</v>
      </c>
      <c r="F1415" s="40" t="s">
        <v>5300</v>
      </c>
      <c r="G1415" s="246"/>
      <c r="H1415" s="44"/>
      <c r="I1415" s="92"/>
      <c r="J1415" s="42"/>
      <c r="K1415" s="359"/>
      <c r="L1415" s="82">
        <v>38749</v>
      </c>
      <c r="M1415" s="80">
        <v>41730</v>
      </c>
      <c r="N1415" t="str">
        <f t="shared" si="45"/>
        <v/>
      </c>
    </row>
    <row r="1416" spans="1:14" ht="26.4" hidden="1" outlineLevel="3">
      <c r="A1416" s="285"/>
      <c r="B1416" s="332">
        <f t="shared" si="46"/>
        <v>73</v>
      </c>
      <c r="C1416" s="26" t="s">
        <v>1749</v>
      </c>
      <c r="D1416" s="48" t="s">
        <v>2649</v>
      </c>
      <c r="E1416" s="40" t="s">
        <v>2798</v>
      </c>
      <c r="F1416" s="40" t="s">
        <v>5300</v>
      </c>
      <c r="G1416" s="246"/>
      <c r="H1416" s="44"/>
      <c r="I1416" s="92"/>
      <c r="J1416" s="42"/>
      <c r="K1416" s="359"/>
      <c r="L1416" s="82">
        <v>38749</v>
      </c>
      <c r="M1416" s="80">
        <v>41730</v>
      </c>
      <c r="N1416" t="str">
        <f t="shared" si="45"/>
        <v/>
      </c>
    </row>
    <row r="1417" spans="1:14" ht="26.4" hidden="1" outlineLevel="3">
      <c r="A1417" s="285"/>
      <c r="B1417" s="332">
        <f t="shared" si="46"/>
        <v>73</v>
      </c>
      <c r="C1417" s="26" t="s">
        <v>989</v>
      </c>
      <c r="D1417" s="48" t="s">
        <v>988</v>
      </c>
      <c r="E1417" s="40" t="s">
        <v>2798</v>
      </c>
      <c r="F1417" s="40" t="s">
        <v>5300</v>
      </c>
      <c r="G1417" s="246"/>
      <c r="H1417" s="44"/>
      <c r="I1417" s="92"/>
      <c r="J1417" s="42"/>
      <c r="K1417" s="359"/>
      <c r="L1417" s="82">
        <v>38749</v>
      </c>
      <c r="M1417" s="80">
        <v>41730</v>
      </c>
      <c r="N1417" t="str">
        <f t="shared" si="45"/>
        <v/>
      </c>
    </row>
    <row r="1418" spans="1:14" hidden="1" outlineLevel="3">
      <c r="A1418" s="285"/>
      <c r="B1418" s="332">
        <f t="shared" si="46"/>
        <v>73</v>
      </c>
      <c r="C1418" s="26" t="s">
        <v>985</v>
      </c>
      <c r="D1418" s="138" t="s">
        <v>2612</v>
      </c>
      <c r="E1418" s="40" t="s">
        <v>2798</v>
      </c>
      <c r="F1418" s="40" t="s">
        <v>5300</v>
      </c>
      <c r="G1418" s="246"/>
      <c r="H1418" s="44"/>
      <c r="I1418" s="92"/>
      <c r="J1418" s="42"/>
      <c r="K1418" s="359"/>
      <c r="L1418" s="82">
        <v>38749</v>
      </c>
      <c r="M1418" s="80">
        <v>41730</v>
      </c>
      <c r="N1418" t="str">
        <f t="shared" si="45"/>
        <v/>
      </c>
    </row>
    <row r="1419" spans="1:14" hidden="1" outlineLevel="3">
      <c r="A1419" s="285"/>
      <c r="B1419" s="332">
        <f t="shared" si="46"/>
        <v>73</v>
      </c>
      <c r="C1419" s="26" t="s">
        <v>4025</v>
      </c>
      <c r="D1419" s="138" t="s">
        <v>3934</v>
      </c>
      <c r="E1419" s="40" t="s">
        <v>2798</v>
      </c>
      <c r="F1419" s="40" t="s">
        <v>5300</v>
      </c>
      <c r="G1419" s="246"/>
      <c r="H1419" s="44"/>
      <c r="I1419" s="92"/>
      <c r="J1419" s="42"/>
      <c r="K1419" s="359"/>
      <c r="L1419" s="82">
        <v>39479</v>
      </c>
      <c r="M1419" s="80">
        <v>41730</v>
      </c>
      <c r="N1419" t="str">
        <f t="shared" ref="N1419:N1450" si="47">IF(D1419="NA","",IF(COUNTIF($D$2:$D$4998,D1419)&gt;1,"DUPLICATE",""))</f>
        <v/>
      </c>
    </row>
    <row r="1420" spans="1:14" hidden="1" outlineLevel="3">
      <c r="A1420" s="285"/>
      <c r="B1420" s="332">
        <f t="shared" si="46"/>
        <v>73</v>
      </c>
      <c r="C1420" s="26" t="s">
        <v>4907</v>
      </c>
      <c r="D1420" s="138" t="s">
        <v>4908</v>
      </c>
      <c r="E1420" s="40" t="s">
        <v>2798</v>
      </c>
      <c r="F1420" s="40" t="s">
        <v>5300</v>
      </c>
      <c r="G1420" s="246"/>
      <c r="H1420" s="44"/>
      <c r="I1420" s="92"/>
      <c r="J1420" s="42"/>
      <c r="K1420" s="359"/>
      <c r="L1420" s="82">
        <v>39479</v>
      </c>
      <c r="M1420" s="80">
        <v>41730</v>
      </c>
      <c r="N1420" t="str">
        <f t="shared" si="47"/>
        <v/>
      </c>
    </row>
    <row r="1421" spans="1:14" hidden="1" outlineLevel="3">
      <c r="A1421" s="285"/>
      <c r="B1421" s="332">
        <f t="shared" si="46"/>
        <v>73</v>
      </c>
      <c r="C1421" s="26" t="s">
        <v>1302</v>
      </c>
      <c r="D1421" s="138" t="s">
        <v>1311</v>
      </c>
      <c r="E1421" s="40" t="s">
        <v>2798</v>
      </c>
      <c r="F1421" s="40" t="s">
        <v>5300</v>
      </c>
      <c r="G1421" s="246"/>
      <c r="H1421" s="44"/>
      <c r="I1421" s="92"/>
      <c r="J1421" s="42"/>
      <c r="K1421" s="359"/>
      <c r="L1421" s="82">
        <v>40940</v>
      </c>
      <c r="M1421" s="80">
        <v>41730</v>
      </c>
      <c r="N1421" t="str">
        <f t="shared" si="47"/>
        <v/>
      </c>
    </row>
    <row r="1422" spans="1:14" hidden="1" outlineLevel="3">
      <c r="A1422" s="285"/>
      <c r="B1422" s="332">
        <f t="shared" si="46"/>
        <v>73</v>
      </c>
      <c r="C1422" s="26" t="s">
        <v>1303</v>
      </c>
      <c r="D1422" s="138" t="s">
        <v>1312</v>
      </c>
      <c r="E1422" s="40" t="s">
        <v>2798</v>
      </c>
      <c r="F1422" s="40" t="s">
        <v>5300</v>
      </c>
      <c r="G1422" s="246"/>
      <c r="H1422" s="44"/>
      <c r="I1422" s="92"/>
      <c r="J1422" s="42"/>
      <c r="K1422" s="359"/>
      <c r="L1422" s="82">
        <v>40940</v>
      </c>
      <c r="M1422" s="80">
        <v>41730</v>
      </c>
      <c r="N1422" t="str">
        <f t="shared" si="47"/>
        <v/>
      </c>
    </row>
    <row r="1423" spans="1:14" hidden="1" outlineLevel="3">
      <c r="A1423" s="285"/>
      <c r="B1423" s="332">
        <f t="shared" si="46"/>
        <v>73</v>
      </c>
      <c r="C1423" s="26" t="s">
        <v>1304</v>
      </c>
      <c r="D1423" s="138" t="s">
        <v>1313</v>
      </c>
      <c r="E1423" s="40" t="s">
        <v>2798</v>
      </c>
      <c r="F1423" s="40" t="s">
        <v>5300</v>
      </c>
      <c r="G1423" s="246"/>
      <c r="H1423" s="44"/>
      <c r="I1423" s="92"/>
      <c r="J1423" s="42"/>
      <c r="K1423" s="359"/>
      <c r="L1423" s="82">
        <v>40940</v>
      </c>
      <c r="M1423" s="80">
        <v>41730</v>
      </c>
      <c r="N1423" t="str">
        <f t="shared" si="47"/>
        <v/>
      </c>
    </row>
    <row r="1424" spans="1:14" hidden="1" outlineLevel="3">
      <c r="A1424" s="285"/>
      <c r="B1424" s="332">
        <f t="shared" si="46"/>
        <v>73</v>
      </c>
      <c r="C1424" s="26" t="s">
        <v>1305</v>
      </c>
      <c r="D1424" s="138" t="s">
        <v>1314</v>
      </c>
      <c r="E1424" s="40" t="s">
        <v>2798</v>
      </c>
      <c r="F1424" s="40" t="s">
        <v>5300</v>
      </c>
      <c r="G1424" s="246"/>
      <c r="H1424" s="44"/>
      <c r="I1424" s="92"/>
      <c r="J1424" s="42"/>
      <c r="K1424" s="359"/>
      <c r="L1424" s="82">
        <v>40940</v>
      </c>
      <c r="M1424" s="80">
        <v>41730</v>
      </c>
      <c r="N1424" t="str">
        <f t="shared" si="47"/>
        <v/>
      </c>
    </row>
    <row r="1425" spans="1:14" hidden="1" outlineLevel="3">
      <c r="A1425" s="285"/>
      <c r="B1425" s="332">
        <f t="shared" si="46"/>
        <v>73</v>
      </c>
      <c r="C1425" s="26" t="s">
        <v>1306</v>
      </c>
      <c r="D1425" s="138" t="s">
        <v>1315</v>
      </c>
      <c r="E1425" s="40" t="s">
        <v>2798</v>
      </c>
      <c r="F1425" s="40" t="s">
        <v>5300</v>
      </c>
      <c r="G1425" s="246"/>
      <c r="H1425" s="44"/>
      <c r="I1425" s="92"/>
      <c r="J1425" s="42"/>
      <c r="K1425" s="359"/>
      <c r="L1425" s="82">
        <v>40940</v>
      </c>
      <c r="M1425" s="80">
        <v>41730</v>
      </c>
      <c r="N1425" t="str">
        <f t="shared" si="47"/>
        <v/>
      </c>
    </row>
    <row r="1426" spans="1:14" hidden="1" outlineLevel="3">
      <c r="A1426" s="285"/>
      <c r="B1426" s="332">
        <f t="shared" si="46"/>
        <v>73</v>
      </c>
      <c r="C1426" s="26" t="s">
        <v>1307</v>
      </c>
      <c r="D1426" s="138" t="s">
        <v>1316</v>
      </c>
      <c r="E1426" s="40" t="s">
        <v>2798</v>
      </c>
      <c r="F1426" s="40" t="s">
        <v>5300</v>
      </c>
      <c r="G1426" s="246"/>
      <c r="H1426" s="44"/>
      <c r="I1426" s="92"/>
      <c r="J1426" s="42"/>
      <c r="K1426" s="359"/>
      <c r="L1426" s="82">
        <v>40940</v>
      </c>
      <c r="M1426" s="80">
        <v>41730</v>
      </c>
      <c r="N1426" t="str">
        <f t="shared" si="47"/>
        <v/>
      </c>
    </row>
    <row r="1427" spans="1:14" hidden="1" outlineLevel="3">
      <c r="A1427" s="285"/>
      <c r="B1427" s="332">
        <f t="shared" si="46"/>
        <v>73</v>
      </c>
      <c r="C1427" s="26" t="s">
        <v>1308</v>
      </c>
      <c r="D1427" s="138" t="s">
        <v>1317</v>
      </c>
      <c r="E1427" s="40" t="s">
        <v>2798</v>
      </c>
      <c r="F1427" s="40" t="s">
        <v>5300</v>
      </c>
      <c r="G1427" s="246"/>
      <c r="H1427" s="44"/>
      <c r="I1427" s="92"/>
      <c r="J1427" s="42"/>
      <c r="K1427" s="359"/>
      <c r="L1427" s="82">
        <v>40940</v>
      </c>
      <c r="M1427" s="80">
        <v>41730</v>
      </c>
      <c r="N1427" t="str">
        <f t="shared" si="47"/>
        <v/>
      </c>
    </row>
    <row r="1428" spans="1:14" ht="26.4" hidden="1" outlineLevel="3">
      <c r="A1428" s="285"/>
      <c r="B1428" s="332">
        <f t="shared" si="46"/>
        <v>73</v>
      </c>
      <c r="C1428" s="26" t="s">
        <v>1309</v>
      </c>
      <c r="D1428" s="138" t="s">
        <v>1310</v>
      </c>
      <c r="E1428" s="40" t="s">
        <v>2798</v>
      </c>
      <c r="F1428" s="40" t="s">
        <v>5300</v>
      </c>
      <c r="G1428" s="246"/>
      <c r="H1428" s="44"/>
      <c r="I1428" s="92"/>
      <c r="J1428" s="42"/>
      <c r="K1428" s="359"/>
      <c r="L1428" s="82">
        <v>40940</v>
      </c>
      <c r="M1428" s="80">
        <v>41730</v>
      </c>
      <c r="N1428" t="str">
        <f t="shared" si="47"/>
        <v/>
      </c>
    </row>
    <row r="1429" spans="1:14" hidden="1" outlineLevel="3">
      <c r="A1429" s="285"/>
      <c r="B1429" s="332">
        <f t="shared" si="46"/>
        <v>73</v>
      </c>
      <c r="C1429" s="26" t="s">
        <v>995</v>
      </c>
      <c r="D1429" s="138" t="s">
        <v>994</v>
      </c>
      <c r="E1429" s="40" t="s">
        <v>2798</v>
      </c>
      <c r="F1429" s="40" t="s">
        <v>5300</v>
      </c>
      <c r="G1429" s="246"/>
      <c r="H1429" s="44"/>
      <c r="I1429" s="92"/>
      <c r="J1429" s="42"/>
      <c r="K1429" s="359"/>
      <c r="L1429" s="82">
        <v>38749</v>
      </c>
      <c r="M1429" s="80">
        <v>41730</v>
      </c>
      <c r="N1429" t="str">
        <f t="shared" si="47"/>
        <v/>
      </c>
    </row>
    <row r="1430" spans="1:14" hidden="1" outlineLevel="3">
      <c r="A1430" s="285"/>
      <c r="B1430" s="332">
        <f t="shared" si="46"/>
        <v>73</v>
      </c>
      <c r="C1430" s="26" t="s">
        <v>2290</v>
      </c>
      <c r="D1430" s="138" t="s">
        <v>2291</v>
      </c>
      <c r="E1430" s="40" t="s">
        <v>2798</v>
      </c>
      <c r="F1430" s="40" t="s">
        <v>5300</v>
      </c>
      <c r="G1430" s="246"/>
      <c r="H1430" s="44"/>
      <c r="I1430" s="92"/>
      <c r="J1430" s="42"/>
      <c r="K1430" s="359"/>
      <c r="L1430" s="82">
        <v>39479</v>
      </c>
      <c r="M1430" s="80">
        <v>41730</v>
      </c>
      <c r="N1430" t="str">
        <f t="shared" si="47"/>
        <v/>
      </c>
    </row>
    <row r="1431" spans="1:14" hidden="1" outlineLevel="3">
      <c r="A1431" s="285"/>
      <c r="B1431" s="332">
        <f t="shared" si="46"/>
        <v>73</v>
      </c>
      <c r="C1431" s="26" t="s">
        <v>4092</v>
      </c>
      <c r="D1431" s="138" t="s">
        <v>4093</v>
      </c>
      <c r="E1431" s="40" t="s">
        <v>2798</v>
      </c>
      <c r="F1431" s="40" t="s">
        <v>5300</v>
      </c>
      <c r="G1431" s="246"/>
      <c r="H1431" s="44"/>
      <c r="I1431" s="92"/>
      <c r="J1431" s="42"/>
      <c r="K1431" s="359"/>
      <c r="L1431" s="82">
        <v>39479</v>
      </c>
      <c r="M1431" s="80">
        <v>41730</v>
      </c>
      <c r="N1431" t="str">
        <f t="shared" si="47"/>
        <v/>
      </c>
    </row>
    <row r="1432" spans="1:14" hidden="1" outlineLevel="3">
      <c r="A1432" s="285"/>
      <c r="B1432" s="332">
        <f t="shared" si="46"/>
        <v>73</v>
      </c>
      <c r="C1432" s="26" t="s">
        <v>4094</v>
      </c>
      <c r="D1432" s="138" t="s">
        <v>80</v>
      </c>
      <c r="E1432" s="40" t="s">
        <v>2798</v>
      </c>
      <c r="F1432" s="40" t="s">
        <v>5300</v>
      </c>
      <c r="G1432" s="246"/>
      <c r="H1432" s="44"/>
      <c r="I1432" s="92"/>
      <c r="J1432" s="42"/>
      <c r="K1432" s="359"/>
      <c r="L1432" s="82">
        <v>38749</v>
      </c>
      <c r="M1432" s="80">
        <v>41730</v>
      </c>
      <c r="N1432" t="str">
        <f t="shared" si="47"/>
        <v/>
      </c>
    </row>
    <row r="1433" spans="1:14" hidden="1" outlineLevel="3">
      <c r="A1433" s="285"/>
      <c r="B1433" s="332">
        <f t="shared" si="46"/>
        <v>73</v>
      </c>
      <c r="C1433" s="26" t="s">
        <v>2296</v>
      </c>
      <c r="D1433" s="138" t="s">
        <v>2297</v>
      </c>
      <c r="E1433" s="40" t="s">
        <v>2798</v>
      </c>
      <c r="F1433" s="40" t="s">
        <v>5300</v>
      </c>
      <c r="G1433" s="246"/>
      <c r="H1433" s="44"/>
      <c r="I1433" s="92"/>
      <c r="J1433" s="42"/>
      <c r="K1433" s="359"/>
      <c r="L1433" s="82">
        <v>39479</v>
      </c>
      <c r="M1433" s="80">
        <v>41730</v>
      </c>
      <c r="N1433" t="str">
        <f t="shared" si="47"/>
        <v/>
      </c>
    </row>
    <row r="1434" spans="1:14" hidden="1" outlineLevel="3">
      <c r="A1434" s="285"/>
      <c r="B1434" s="332">
        <f t="shared" si="46"/>
        <v>73</v>
      </c>
      <c r="C1434" s="26" t="s">
        <v>2285</v>
      </c>
      <c r="D1434" s="138" t="s">
        <v>4095</v>
      </c>
      <c r="E1434" s="40" t="s">
        <v>2798</v>
      </c>
      <c r="F1434" s="40" t="s">
        <v>5300</v>
      </c>
      <c r="G1434" s="246"/>
      <c r="H1434" s="44"/>
      <c r="I1434" s="92"/>
      <c r="J1434" s="42"/>
      <c r="K1434" s="359"/>
      <c r="L1434" s="82">
        <v>39479</v>
      </c>
      <c r="M1434" s="80">
        <v>41730</v>
      </c>
      <c r="N1434" t="str">
        <f t="shared" si="47"/>
        <v/>
      </c>
    </row>
    <row r="1435" spans="1:14" hidden="1" outlineLevel="3">
      <c r="A1435" s="285"/>
      <c r="B1435" s="332">
        <f t="shared" si="46"/>
        <v>73</v>
      </c>
      <c r="C1435" s="26" t="s">
        <v>2298</v>
      </c>
      <c r="D1435" s="138" t="s">
        <v>2299</v>
      </c>
      <c r="E1435" s="40" t="s">
        <v>2798</v>
      </c>
      <c r="F1435" s="40" t="s">
        <v>5300</v>
      </c>
      <c r="G1435" s="246"/>
      <c r="H1435" s="44"/>
      <c r="I1435" s="92"/>
      <c r="J1435" s="42"/>
      <c r="K1435" s="359"/>
      <c r="L1435" s="82">
        <v>38749</v>
      </c>
      <c r="M1435" s="80">
        <v>41730</v>
      </c>
      <c r="N1435" t="str">
        <f t="shared" si="47"/>
        <v/>
      </c>
    </row>
    <row r="1436" spans="1:14" hidden="1" outlineLevel="3">
      <c r="A1436" s="285"/>
      <c r="B1436" s="332">
        <f t="shared" si="46"/>
        <v>73</v>
      </c>
      <c r="C1436" s="26" t="s">
        <v>2283</v>
      </c>
      <c r="D1436" s="138" t="s">
        <v>2284</v>
      </c>
      <c r="E1436" s="40" t="s">
        <v>2798</v>
      </c>
      <c r="F1436" s="40" t="s">
        <v>5300</v>
      </c>
      <c r="G1436" s="246"/>
      <c r="H1436" s="44"/>
      <c r="I1436" s="92"/>
      <c r="J1436" s="42"/>
      <c r="K1436" s="359"/>
      <c r="L1436" s="82">
        <v>39479</v>
      </c>
      <c r="M1436" s="80">
        <v>41730</v>
      </c>
      <c r="N1436" t="str">
        <f t="shared" si="47"/>
        <v/>
      </c>
    </row>
    <row r="1437" spans="1:14" hidden="1" outlineLevel="3">
      <c r="A1437" s="285"/>
      <c r="B1437" s="332">
        <f t="shared" si="46"/>
        <v>73</v>
      </c>
      <c r="C1437" s="26" t="s">
        <v>2648</v>
      </c>
      <c r="D1437" s="138" t="s">
        <v>2647</v>
      </c>
      <c r="E1437" s="40" t="s">
        <v>2798</v>
      </c>
      <c r="F1437" s="40" t="s">
        <v>5300</v>
      </c>
      <c r="G1437" s="246"/>
      <c r="H1437" s="44"/>
      <c r="I1437" s="92"/>
      <c r="J1437" s="42"/>
      <c r="K1437" s="359"/>
      <c r="L1437" s="82">
        <v>39479</v>
      </c>
      <c r="M1437" s="80">
        <v>41730</v>
      </c>
      <c r="N1437" t="str">
        <f t="shared" si="47"/>
        <v/>
      </c>
    </row>
    <row r="1438" spans="1:14" hidden="1" outlineLevel="3">
      <c r="A1438" s="285"/>
      <c r="B1438" s="332">
        <f t="shared" si="46"/>
        <v>73</v>
      </c>
      <c r="C1438" s="26" t="s">
        <v>2294</v>
      </c>
      <c r="D1438" s="138" t="s">
        <v>2295</v>
      </c>
      <c r="E1438" s="40" t="s">
        <v>2798</v>
      </c>
      <c r="F1438" s="40" t="s">
        <v>5300</v>
      </c>
      <c r="G1438" s="246"/>
      <c r="H1438" s="44"/>
      <c r="I1438" s="92"/>
      <c r="J1438" s="42"/>
      <c r="K1438" s="359"/>
      <c r="L1438" s="82">
        <v>39479</v>
      </c>
      <c r="M1438" s="80">
        <v>41730</v>
      </c>
      <c r="N1438" t="str">
        <f t="shared" si="47"/>
        <v/>
      </c>
    </row>
    <row r="1439" spans="1:14" hidden="1" outlineLevel="3">
      <c r="A1439" s="285"/>
      <c r="B1439" s="332">
        <f t="shared" si="46"/>
        <v>73</v>
      </c>
      <c r="C1439" s="26" t="s">
        <v>2078</v>
      </c>
      <c r="D1439" s="138" t="s">
        <v>2079</v>
      </c>
      <c r="E1439" s="40" t="s">
        <v>2798</v>
      </c>
      <c r="F1439" s="40" t="s">
        <v>5300</v>
      </c>
      <c r="G1439" s="246"/>
      <c r="H1439" s="44"/>
      <c r="I1439" s="92"/>
      <c r="J1439" s="42"/>
      <c r="K1439" s="359"/>
      <c r="L1439" s="82">
        <v>39479</v>
      </c>
      <c r="M1439" s="80">
        <v>41730</v>
      </c>
      <c r="N1439" t="str">
        <f t="shared" si="47"/>
        <v/>
      </c>
    </row>
    <row r="1440" spans="1:14" s="232" customFormat="1" ht="26.4" hidden="1" outlineLevel="3">
      <c r="A1440" s="285"/>
      <c r="B1440" s="332">
        <f t="shared" si="46"/>
        <v>73</v>
      </c>
      <c r="C1440" s="19" t="s">
        <v>5023</v>
      </c>
      <c r="D1440" s="42" t="s">
        <v>5022</v>
      </c>
      <c r="E1440" s="40" t="s">
        <v>2798</v>
      </c>
      <c r="F1440" s="40" t="s">
        <v>5300</v>
      </c>
      <c r="G1440" s="246" t="s">
        <v>6054</v>
      </c>
      <c r="H1440" s="44"/>
      <c r="I1440" s="92"/>
      <c r="J1440" s="42"/>
      <c r="K1440" s="246"/>
      <c r="L1440" s="82">
        <v>38749</v>
      </c>
      <c r="M1440" s="80">
        <v>41730</v>
      </c>
      <c r="N1440" t="str">
        <f t="shared" si="47"/>
        <v/>
      </c>
    </row>
    <row r="1441" spans="1:14" hidden="1" outlineLevel="3">
      <c r="A1441" s="285"/>
      <c r="B1441" s="332">
        <f t="shared" si="46"/>
        <v>73</v>
      </c>
      <c r="C1441" s="26" t="s">
        <v>2300</v>
      </c>
      <c r="D1441" s="138" t="s">
        <v>2301</v>
      </c>
      <c r="E1441" s="40" t="s">
        <v>2798</v>
      </c>
      <c r="F1441" s="40" t="s">
        <v>5300</v>
      </c>
      <c r="G1441" s="246"/>
      <c r="H1441" s="44"/>
      <c r="I1441" s="92"/>
      <c r="J1441" s="42"/>
      <c r="K1441" s="359"/>
      <c r="L1441" s="82">
        <v>39479</v>
      </c>
      <c r="M1441" s="80">
        <v>41730</v>
      </c>
      <c r="N1441" t="str">
        <f t="shared" si="47"/>
        <v/>
      </c>
    </row>
    <row r="1442" spans="1:14" hidden="1" outlineLevel="3">
      <c r="A1442" s="285"/>
      <c r="B1442" s="332">
        <f t="shared" si="46"/>
        <v>73</v>
      </c>
      <c r="C1442" s="26" t="s">
        <v>2267</v>
      </c>
      <c r="D1442" s="138" t="s">
        <v>2268</v>
      </c>
      <c r="E1442" s="40" t="s">
        <v>2798</v>
      </c>
      <c r="F1442" s="40" t="s">
        <v>5300</v>
      </c>
      <c r="G1442" s="246"/>
      <c r="H1442" s="44"/>
      <c r="I1442" s="92"/>
      <c r="J1442" s="42"/>
      <c r="K1442" s="359"/>
      <c r="L1442" s="82">
        <v>39479</v>
      </c>
      <c r="M1442" s="80">
        <v>41730</v>
      </c>
      <c r="N1442" t="str">
        <f t="shared" si="47"/>
        <v/>
      </c>
    </row>
    <row r="1443" spans="1:14" hidden="1" outlineLevel="3">
      <c r="A1443" s="285"/>
      <c r="B1443" s="332">
        <f t="shared" si="46"/>
        <v>73</v>
      </c>
      <c r="C1443" s="26" t="s">
        <v>2281</v>
      </c>
      <c r="D1443" s="138" t="s">
        <v>2282</v>
      </c>
      <c r="E1443" s="40" t="s">
        <v>2798</v>
      </c>
      <c r="F1443" s="40" t="s">
        <v>5300</v>
      </c>
      <c r="G1443" s="246"/>
      <c r="H1443" s="44"/>
      <c r="I1443" s="92"/>
      <c r="J1443" s="42"/>
      <c r="K1443" s="359"/>
      <c r="L1443" s="82">
        <v>39479</v>
      </c>
      <c r="M1443" s="80">
        <v>41730</v>
      </c>
      <c r="N1443" t="str">
        <f t="shared" si="47"/>
        <v/>
      </c>
    </row>
    <row r="1444" spans="1:14" hidden="1" outlineLevel="3">
      <c r="A1444" s="285"/>
      <c r="B1444" s="332">
        <f t="shared" si="46"/>
        <v>73</v>
      </c>
      <c r="C1444" s="26" t="s">
        <v>2292</v>
      </c>
      <c r="D1444" s="138" t="s">
        <v>2293</v>
      </c>
      <c r="E1444" s="40" t="s">
        <v>2798</v>
      </c>
      <c r="F1444" s="40" t="s">
        <v>5300</v>
      </c>
      <c r="G1444" s="246"/>
      <c r="H1444" s="44"/>
      <c r="I1444" s="92"/>
      <c r="J1444" s="42"/>
      <c r="K1444" s="359"/>
      <c r="L1444" s="82">
        <v>39479</v>
      </c>
      <c r="M1444" s="80">
        <v>41730</v>
      </c>
      <c r="N1444" t="str">
        <f t="shared" si="47"/>
        <v/>
      </c>
    </row>
    <row r="1445" spans="1:14" hidden="1" outlineLevel="3">
      <c r="A1445" s="285"/>
      <c r="B1445" s="332">
        <f t="shared" si="46"/>
        <v>73</v>
      </c>
      <c r="C1445" s="26" t="s">
        <v>2243</v>
      </c>
      <c r="D1445" s="138" t="s">
        <v>2244</v>
      </c>
      <c r="E1445" s="40" t="s">
        <v>2798</v>
      </c>
      <c r="F1445" s="40" t="s">
        <v>5300</v>
      </c>
      <c r="G1445" s="246"/>
      <c r="H1445" s="44"/>
      <c r="I1445" s="92"/>
      <c r="J1445" s="42"/>
      <c r="K1445" s="359"/>
      <c r="L1445" s="82">
        <v>40575</v>
      </c>
      <c r="M1445" s="80">
        <v>41730</v>
      </c>
      <c r="N1445" t="str">
        <f t="shared" si="47"/>
        <v/>
      </c>
    </row>
    <row r="1446" spans="1:14" hidden="1" outlineLevel="3">
      <c r="A1446" s="285"/>
      <c r="B1446" s="332">
        <f t="shared" si="46"/>
        <v>73</v>
      </c>
      <c r="C1446" s="26" t="s">
        <v>2080</v>
      </c>
      <c r="D1446" s="138" t="s">
        <v>4736</v>
      </c>
      <c r="E1446" s="40" t="s">
        <v>2798</v>
      </c>
      <c r="F1446" s="40" t="s">
        <v>5300</v>
      </c>
      <c r="G1446" s="246"/>
      <c r="H1446" s="44"/>
      <c r="I1446" s="92"/>
      <c r="J1446" s="42"/>
      <c r="K1446" s="359"/>
      <c r="L1446" s="82">
        <v>38749</v>
      </c>
      <c r="M1446" s="80">
        <v>41730</v>
      </c>
      <c r="N1446" t="str">
        <f t="shared" si="47"/>
        <v/>
      </c>
    </row>
    <row r="1447" spans="1:14" hidden="1" outlineLevel="3">
      <c r="A1447" s="285"/>
      <c r="B1447" s="332">
        <f t="shared" si="46"/>
        <v>73</v>
      </c>
      <c r="C1447" s="26" t="s">
        <v>4909</v>
      </c>
      <c r="D1447" s="138" t="s">
        <v>4910</v>
      </c>
      <c r="E1447" s="40" t="s">
        <v>2798</v>
      </c>
      <c r="F1447" s="40" t="s">
        <v>5300</v>
      </c>
      <c r="G1447" s="246"/>
      <c r="H1447" s="44"/>
      <c r="I1447" s="92"/>
      <c r="J1447" s="42"/>
      <c r="K1447" s="359"/>
      <c r="L1447" s="82">
        <v>39479</v>
      </c>
      <c r="M1447" s="80">
        <v>41730</v>
      </c>
      <c r="N1447" t="str">
        <f t="shared" si="47"/>
        <v/>
      </c>
    </row>
    <row r="1448" spans="1:14" hidden="1" outlineLevel="3">
      <c r="A1448" s="285"/>
      <c r="B1448" s="332">
        <f t="shared" si="46"/>
        <v>73</v>
      </c>
      <c r="C1448" s="26" t="s">
        <v>4911</v>
      </c>
      <c r="D1448" s="138" t="s">
        <v>4912</v>
      </c>
      <c r="E1448" s="40" t="s">
        <v>2798</v>
      </c>
      <c r="F1448" s="40" t="s">
        <v>5300</v>
      </c>
      <c r="G1448" s="246"/>
      <c r="H1448" s="44"/>
      <c r="I1448" s="92"/>
      <c r="J1448" s="42"/>
      <c r="K1448" s="359"/>
      <c r="L1448" s="82">
        <v>39479</v>
      </c>
      <c r="M1448" s="80">
        <v>41730</v>
      </c>
      <c r="N1448" t="str">
        <f t="shared" si="47"/>
        <v/>
      </c>
    </row>
    <row r="1449" spans="1:14" hidden="1" outlineLevel="3">
      <c r="A1449" s="285"/>
      <c r="B1449" s="332">
        <f t="shared" si="46"/>
        <v>73</v>
      </c>
      <c r="C1449" s="26" t="s">
        <v>4090</v>
      </c>
      <c r="D1449" s="138" t="s">
        <v>4091</v>
      </c>
      <c r="E1449" s="40" t="s">
        <v>2798</v>
      </c>
      <c r="F1449" s="40" t="s">
        <v>5300</v>
      </c>
      <c r="G1449" s="246"/>
      <c r="H1449" s="44"/>
      <c r="I1449" s="92"/>
      <c r="J1449" s="42"/>
      <c r="K1449" s="359"/>
      <c r="L1449" s="82">
        <v>39479</v>
      </c>
      <c r="M1449" s="80">
        <v>41730</v>
      </c>
      <c r="N1449" t="str">
        <f t="shared" si="47"/>
        <v/>
      </c>
    </row>
    <row r="1450" spans="1:14" hidden="1" outlineLevel="3">
      <c r="A1450" s="285"/>
      <c r="B1450" s="332">
        <f t="shared" si="46"/>
        <v>73</v>
      </c>
      <c r="C1450" s="26" t="s">
        <v>997</v>
      </c>
      <c r="D1450" s="138" t="s">
        <v>996</v>
      </c>
      <c r="E1450" s="40" t="s">
        <v>2798</v>
      </c>
      <c r="F1450" s="40" t="s">
        <v>5300</v>
      </c>
      <c r="G1450" s="246"/>
      <c r="H1450" s="44"/>
      <c r="I1450" s="92"/>
      <c r="J1450" s="42"/>
      <c r="K1450" s="359"/>
      <c r="L1450" s="82">
        <v>39479</v>
      </c>
      <c r="M1450" s="80">
        <v>41730</v>
      </c>
      <c r="N1450" t="str">
        <f t="shared" si="47"/>
        <v/>
      </c>
    </row>
    <row r="1451" spans="1:14" hidden="1" outlineLevel="3">
      <c r="A1451" s="285"/>
      <c r="B1451" s="332">
        <f t="shared" si="46"/>
        <v>73</v>
      </c>
      <c r="C1451" s="26" t="s">
        <v>1861</v>
      </c>
      <c r="D1451" s="138" t="s">
        <v>1860</v>
      </c>
      <c r="E1451" s="40" t="s">
        <v>2798</v>
      </c>
      <c r="F1451" s="40" t="s">
        <v>5300</v>
      </c>
      <c r="G1451" s="246"/>
      <c r="H1451" s="44"/>
      <c r="I1451" s="92"/>
      <c r="J1451" s="42"/>
      <c r="K1451" s="359"/>
      <c r="L1451" s="82">
        <v>39479</v>
      </c>
      <c r="M1451" s="80">
        <v>41730</v>
      </c>
      <c r="N1451" t="str">
        <f t="shared" ref="N1451:N1482" si="48">IF(D1451="NA","",IF(COUNTIF($D$2:$D$4998,D1451)&gt;1,"DUPLICATE",""))</f>
        <v/>
      </c>
    </row>
    <row r="1452" spans="1:14" hidden="1" outlineLevel="3">
      <c r="A1452" s="285"/>
      <c r="B1452" s="332">
        <f t="shared" si="46"/>
        <v>73</v>
      </c>
      <c r="C1452" s="26" t="s">
        <v>2277</v>
      </c>
      <c r="D1452" s="138" t="s">
        <v>2278</v>
      </c>
      <c r="E1452" s="40" t="s">
        <v>2798</v>
      </c>
      <c r="F1452" s="40" t="s">
        <v>5300</v>
      </c>
      <c r="G1452" s="246"/>
      <c r="H1452" s="44"/>
      <c r="I1452" s="92"/>
      <c r="J1452" s="42"/>
      <c r="K1452" s="359"/>
      <c r="L1452" s="82">
        <v>39479</v>
      </c>
      <c r="M1452" s="80">
        <v>41730</v>
      </c>
      <c r="N1452" t="str">
        <f t="shared" si="48"/>
        <v/>
      </c>
    </row>
    <row r="1453" spans="1:14" hidden="1" outlineLevel="3">
      <c r="A1453" s="285"/>
      <c r="B1453" s="332">
        <f t="shared" si="46"/>
        <v>73</v>
      </c>
      <c r="C1453" s="26" t="s">
        <v>2275</v>
      </c>
      <c r="D1453" s="138" t="s">
        <v>2276</v>
      </c>
      <c r="E1453" s="40" t="s">
        <v>2798</v>
      </c>
      <c r="F1453" s="40" t="s">
        <v>5300</v>
      </c>
      <c r="G1453" s="246"/>
      <c r="H1453" s="44"/>
      <c r="I1453" s="92"/>
      <c r="J1453" s="42"/>
      <c r="K1453" s="359"/>
      <c r="L1453" s="82">
        <v>39479</v>
      </c>
      <c r="M1453" s="80">
        <v>41730</v>
      </c>
      <c r="N1453" t="str">
        <f t="shared" si="48"/>
        <v/>
      </c>
    </row>
    <row r="1454" spans="1:14" hidden="1" outlineLevel="3">
      <c r="A1454" s="285"/>
      <c r="B1454" s="332">
        <f t="shared" si="46"/>
        <v>73</v>
      </c>
      <c r="C1454" s="26" t="s">
        <v>2279</v>
      </c>
      <c r="D1454" s="138" t="s">
        <v>2280</v>
      </c>
      <c r="E1454" s="40" t="s">
        <v>2798</v>
      </c>
      <c r="F1454" s="40" t="s">
        <v>5300</v>
      </c>
      <c r="G1454" s="246"/>
      <c r="H1454" s="44"/>
      <c r="I1454" s="92"/>
      <c r="J1454" s="42"/>
      <c r="K1454" s="359"/>
      <c r="L1454" s="82">
        <v>39479</v>
      </c>
      <c r="M1454" s="80">
        <v>41730</v>
      </c>
      <c r="N1454" t="str">
        <f t="shared" si="48"/>
        <v/>
      </c>
    </row>
    <row r="1455" spans="1:14" hidden="1" outlineLevel="3">
      <c r="A1455" s="285"/>
      <c r="B1455" s="332">
        <f t="shared" si="46"/>
        <v>73</v>
      </c>
      <c r="C1455" s="26" t="s">
        <v>2269</v>
      </c>
      <c r="D1455" s="138" t="s">
        <v>2270</v>
      </c>
      <c r="E1455" s="40" t="s">
        <v>2798</v>
      </c>
      <c r="F1455" s="40" t="s">
        <v>5300</v>
      </c>
      <c r="G1455" s="246"/>
      <c r="H1455" s="44"/>
      <c r="I1455" s="92"/>
      <c r="J1455" s="42"/>
      <c r="K1455" s="359"/>
      <c r="L1455" s="82">
        <v>39479</v>
      </c>
      <c r="M1455" s="80">
        <v>41730</v>
      </c>
      <c r="N1455" t="str">
        <f t="shared" si="48"/>
        <v/>
      </c>
    </row>
    <row r="1456" spans="1:14" hidden="1" outlineLevel="3">
      <c r="A1456" s="285"/>
      <c r="B1456" s="332">
        <f t="shared" si="46"/>
        <v>73</v>
      </c>
      <c r="C1456" s="26" t="s">
        <v>2286</v>
      </c>
      <c r="D1456" s="138" t="s">
        <v>2287</v>
      </c>
      <c r="E1456" s="40" t="s">
        <v>2798</v>
      </c>
      <c r="F1456" s="40" t="s">
        <v>5300</v>
      </c>
      <c r="G1456" s="246"/>
      <c r="H1456" s="44"/>
      <c r="I1456" s="92"/>
      <c r="J1456" s="42"/>
      <c r="K1456" s="359"/>
      <c r="L1456" s="82">
        <v>38749</v>
      </c>
      <c r="M1456" s="80">
        <v>41730</v>
      </c>
      <c r="N1456" t="str">
        <f t="shared" si="48"/>
        <v/>
      </c>
    </row>
    <row r="1457" spans="1:14" hidden="1" outlineLevel="3">
      <c r="A1457" s="285"/>
      <c r="B1457" s="332">
        <f t="shared" si="46"/>
        <v>73</v>
      </c>
      <c r="C1457" s="26" t="s">
        <v>2271</v>
      </c>
      <c r="D1457" s="138" t="s">
        <v>2272</v>
      </c>
      <c r="E1457" s="40" t="s">
        <v>2798</v>
      </c>
      <c r="F1457" s="40" t="s">
        <v>5300</v>
      </c>
      <c r="G1457" s="246"/>
      <c r="H1457" s="44"/>
      <c r="I1457" s="92"/>
      <c r="J1457" s="42"/>
      <c r="K1457" s="359"/>
      <c r="L1457" s="82">
        <v>39479</v>
      </c>
      <c r="M1457" s="80">
        <v>41730</v>
      </c>
      <c r="N1457" t="str">
        <f t="shared" si="48"/>
        <v/>
      </c>
    </row>
    <row r="1458" spans="1:14" hidden="1" outlineLevel="3">
      <c r="A1458" s="285"/>
      <c r="B1458" s="332">
        <f t="shared" si="46"/>
        <v>73</v>
      </c>
      <c r="C1458" s="26" t="s">
        <v>2273</v>
      </c>
      <c r="D1458" s="138" t="s">
        <v>2274</v>
      </c>
      <c r="E1458" s="40" t="s">
        <v>2798</v>
      </c>
      <c r="F1458" s="40" t="s">
        <v>5300</v>
      </c>
      <c r="G1458" s="246"/>
      <c r="H1458" s="44"/>
      <c r="I1458" s="92"/>
      <c r="J1458" s="42"/>
      <c r="K1458" s="359"/>
      <c r="L1458" s="82">
        <v>38749</v>
      </c>
      <c r="M1458" s="80">
        <v>41730</v>
      </c>
      <c r="N1458" t="str">
        <f t="shared" si="48"/>
        <v/>
      </c>
    </row>
    <row r="1459" spans="1:14" s="232" customFormat="1" ht="26.4" hidden="1" outlineLevel="3">
      <c r="A1459" s="285"/>
      <c r="B1459" s="332">
        <f t="shared" si="46"/>
        <v>73</v>
      </c>
      <c r="C1459" s="19" t="s">
        <v>6583</v>
      </c>
      <c r="D1459" s="42" t="s">
        <v>3045</v>
      </c>
      <c r="E1459" s="40" t="s">
        <v>2798</v>
      </c>
      <c r="F1459" s="40" t="s">
        <v>5300</v>
      </c>
      <c r="G1459" s="246"/>
      <c r="H1459" s="44"/>
      <c r="I1459" s="92"/>
      <c r="J1459" s="42"/>
      <c r="K1459" s="246"/>
      <c r="L1459" s="82">
        <v>39479</v>
      </c>
      <c r="M1459" s="80">
        <v>43132</v>
      </c>
      <c r="N1459" t="str">
        <f t="shared" si="48"/>
        <v/>
      </c>
    </row>
    <row r="1460" spans="1:14" hidden="1" outlineLevel="3">
      <c r="A1460" s="285"/>
      <c r="B1460" s="332">
        <f t="shared" si="46"/>
        <v>73</v>
      </c>
      <c r="C1460" s="26" t="s">
        <v>2288</v>
      </c>
      <c r="D1460" s="138" t="s">
        <v>2289</v>
      </c>
      <c r="E1460" s="40" t="s">
        <v>2798</v>
      </c>
      <c r="F1460" s="40" t="s">
        <v>5300</v>
      </c>
      <c r="G1460" s="246"/>
      <c r="H1460" s="44"/>
      <c r="I1460" s="92"/>
      <c r="J1460" s="42"/>
      <c r="K1460" s="359"/>
      <c r="L1460" s="82">
        <v>39479</v>
      </c>
      <c r="M1460" s="80">
        <v>41730</v>
      </c>
      <c r="N1460" t="str">
        <f t="shared" si="48"/>
        <v/>
      </c>
    </row>
    <row r="1461" spans="1:14" hidden="1" outlineLevel="3">
      <c r="A1461" s="285"/>
      <c r="B1461" s="332">
        <f t="shared" si="46"/>
        <v>73</v>
      </c>
      <c r="C1461" s="26" t="s">
        <v>5385</v>
      </c>
      <c r="D1461" s="138" t="s">
        <v>5386</v>
      </c>
      <c r="E1461" s="40" t="s">
        <v>2798</v>
      </c>
      <c r="F1461" s="40" t="s">
        <v>5300</v>
      </c>
      <c r="G1461" s="246"/>
      <c r="H1461" s="44"/>
      <c r="I1461" s="92"/>
      <c r="J1461" s="42"/>
      <c r="K1461" s="359"/>
      <c r="L1461" s="82">
        <v>41852</v>
      </c>
      <c r="M1461" s="80"/>
      <c r="N1461" t="str">
        <f t="shared" si="48"/>
        <v/>
      </c>
    </row>
    <row r="1462" spans="1:14" hidden="1" outlineLevel="3">
      <c r="A1462" s="285"/>
      <c r="B1462" s="332">
        <f t="shared" si="46"/>
        <v>73</v>
      </c>
      <c r="C1462" s="26" t="s">
        <v>6698</v>
      </c>
      <c r="D1462" s="210" t="s">
        <v>998</v>
      </c>
      <c r="E1462" s="75" t="s">
        <v>2798</v>
      </c>
      <c r="F1462" s="75" t="s">
        <v>5300</v>
      </c>
      <c r="G1462" s="246"/>
      <c r="H1462" s="44"/>
      <c r="I1462" s="337"/>
      <c r="J1462" s="42"/>
      <c r="L1462" s="82">
        <v>38362</v>
      </c>
      <c r="M1462" s="242">
        <v>43132</v>
      </c>
      <c r="N1462" t="str">
        <f t="shared" si="48"/>
        <v/>
      </c>
    </row>
    <row r="1463" spans="1:14" hidden="1" outlineLevel="3">
      <c r="A1463" s="285"/>
      <c r="B1463" s="332">
        <f t="shared" si="46"/>
        <v>73</v>
      </c>
      <c r="C1463" s="26" t="s">
        <v>1751</v>
      </c>
      <c r="D1463" s="48" t="s">
        <v>1750</v>
      </c>
      <c r="E1463" s="40" t="s">
        <v>2798</v>
      </c>
      <c r="F1463" s="40" t="s">
        <v>5300</v>
      </c>
      <c r="G1463" s="246"/>
      <c r="H1463" s="44"/>
      <c r="I1463" s="92"/>
      <c r="J1463" s="42"/>
      <c r="K1463" s="359"/>
      <c r="L1463" s="82">
        <v>39479</v>
      </c>
      <c r="M1463" s="80">
        <v>41730</v>
      </c>
      <c r="N1463" t="str">
        <f t="shared" si="48"/>
        <v/>
      </c>
    </row>
    <row r="1464" spans="1:14" hidden="1" outlineLevel="3">
      <c r="A1464" s="285"/>
      <c r="B1464" s="332">
        <f t="shared" si="46"/>
        <v>73</v>
      </c>
      <c r="C1464" s="26" t="s">
        <v>5383</v>
      </c>
      <c r="D1464" s="48" t="s">
        <v>5384</v>
      </c>
      <c r="E1464" s="40" t="s">
        <v>2798</v>
      </c>
      <c r="F1464" s="40" t="s">
        <v>5300</v>
      </c>
      <c r="G1464" s="246"/>
      <c r="H1464" s="44"/>
      <c r="I1464" s="92"/>
      <c r="J1464" s="42"/>
      <c r="K1464" s="359"/>
      <c r="L1464" s="82">
        <v>41852</v>
      </c>
      <c r="M1464" s="80"/>
      <c r="N1464" t="str">
        <f t="shared" si="48"/>
        <v/>
      </c>
    </row>
    <row r="1465" spans="1:14" hidden="1" outlineLevel="3">
      <c r="A1465" s="285"/>
      <c r="B1465" s="332">
        <f t="shared" si="46"/>
        <v>73</v>
      </c>
      <c r="C1465" s="26" t="s">
        <v>7</v>
      </c>
      <c r="D1465" s="48" t="s">
        <v>1752</v>
      </c>
      <c r="E1465" s="40" t="s">
        <v>2798</v>
      </c>
      <c r="F1465" s="40" t="s">
        <v>5300</v>
      </c>
      <c r="G1465" s="246"/>
      <c r="H1465" s="44"/>
      <c r="I1465" s="92"/>
      <c r="J1465" s="42"/>
      <c r="K1465" s="359"/>
      <c r="L1465" s="82">
        <v>39479</v>
      </c>
      <c r="M1465" s="80">
        <v>41730</v>
      </c>
      <c r="N1465" t="str">
        <f t="shared" si="48"/>
        <v/>
      </c>
    </row>
    <row r="1466" spans="1:14" hidden="1" outlineLevel="3">
      <c r="A1466" s="285"/>
      <c r="B1466" s="332">
        <f t="shared" si="46"/>
        <v>73</v>
      </c>
      <c r="C1466" s="26" t="s">
        <v>2646</v>
      </c>
      <c r="D1466" s="48" t="s">
        <v>2645</v>
      </c>
      <c r="E1466" s="40" t="s">
        <v>2798</v>
      </c>
      <c r="F1466" s="40" t="s">
        <v>5300</v>
      </c>
      <c r="G1466" s="246"/>
      <c r="H1466" s="44"/>
      <c r="I1466" s="92"/>
      <c r="J1466" s="42"/>
      <c r="K1466" s="359"/>
      <c r="L1466" s="82">
        <v>39479</v>
      </c>
      <c r="M1466" s="80">
        <v>41730</v>
      </c>
      <c r="N1466" t="str">
        <f t="shared" si="48"/>
        <v/>
      </c>
    </row>
    <row r="1467" spans="1:14" ht="13.2" hidden="1" customHeight="1" outlineLevel="3">
      <c r="A1467" s="285"/>
      <c r="B1467" s="332">
        <f t="shared" si="46"/>
        <v>73</v>
      </c>
      <c r="C1467" s="19" t="s">
        <v>6573</v>
      </c>
      <c r="D1467" s="48" t="s">
        <v>6574</v>
      </c>
      <c r="E1467" s="40" t="s">
        <v>2798</v>
      </c>
      <c r="F1467" s="40" t="s">
        <v>5300</v>
      </c>
      <c r="G1467" s="246"/>
      <c r="H1467" s="44"/>
      <c r="I1467" s="92"/>
      <c r="J1467" s="42"/>
      <c r="K1467" s="359"/>
      <c r="L1467" s="82">
        <v>43132</v>
      </c>
      <c r="M1467" s="80"/>
      <c r="N1467" t="str">
        <f t="shared" si="48"/>
        <v/>
      </c>
    </row>
    <row r="1468" spans="1:14" ht="26.4" hidden="1" outlineLevel="3">
      <c r="A1468" s="285"/>
      <c r="B1468" s="332">
        <f t="shared" si="46"/>
        <v>73</v>
      </c>
      <c r="C1468" s="26" t="s">
        <v>3933</v>
      </c>
      <c r="D1468" s="48" t="s">
        <v>3932</v>
      </c>
      <c r="E1468" s="40" t="s">
        <v>2798</v>
      </c>
      <c r="F1468" s="40" t="s">
        <v>5300</v>
      </c>
      <c r="G1468" s="246"/>
      <c r="H1468" s="44"/>
      <c r="I1468" s="92"/>
      <c r="J1468" s="42"/>
      <c r="K1468" s="359"/>
      <c r="L1468" s="82">
        <v>39479</v>
      </c>
      <c r="M1468" s="80">
        <v>41730</v>
      </c>
      <c r="N1468" t="str">
        <f t="shared" si="48"/>
        <v/>
      </c>
    </row>
    <row r="1469" spans="1:14" hidden="1" outlineLevel="3">
      <c r="A1469" s="285"/>
      <c r="B1469" s="332">
        <f t="shared" si="46"/>
        <v>73</v>
      </c>
      <c r="C1469" s="26" t="s">
        <v>5021</v>
      </c>
      <c r="D1469" s="48" t="s">
        <v>5020</v>
      </c>
      <c r="E1469" s="40" t="s">
        <v>2798</v>
      </c>
      <c r="F1469" s="40" t="s">
        <v>5300</v>
      </c>
      <c r="G1469" s="246"/>
      <c r="H1469" s="44"/>
      <c r="I1469" s="92"/>
      <c r="J1469" s="42"/>
      <c r="K1469" s="359"/>
      <c r="L1469" s="82">
        <v>39479</v>
      </c>
      <c r="M1469" s="80">
        <v>41730</v>
      </c>
      <c r="N1469" t="str">
        <f t="shared" si="48"/>
        <v/>
      </c>
    </row>
    <row r="1470" spans="1:14" hidden="1" outlineLevel="3">
      <c r="A1470" s="285"/>
      <c r="B1470" s="332">
        <f t="shared" si="46"/>
        <v>73</v>
      </c>
      <c r="C1470" s="26" t="s">
        <v>3044</v>
      </c>
      <c r="D1470" s="48" t="s">
        <v>3122</v>
      </c>
      <c r="E1470" s="40" t="s">
        <v>2798</v>
      </c>
      <c r="F1470" s="40" t="s">
        <v>5300</v>
      </c>
      <c r="G1470" s="246"/>
      <c r="H1470" s="44"/>
      <c r="I1470" s="92"/>
      <c r="J1470" s="42"/>
      <c r="K1470" s="359"/>
      <c r="L1470" s="82">
        <v>39479</v>
      </c>
      <c r="M1470" s="80">
        <v>41730</v>
      </c>
      <c r="N1470" t="str">
        <f t="shared" si="48"/>
        <v/>
      </c>
    </row>
    <row r="1471" spans="1:14" hidden="1" outlineLevel="3">
      <c r="A1471" s="285"/>
      <c r="B1471" s="332">
        <f t="shared" ref="B1471:B1495" si="49">IF(A1471&gt;0,A1471,B1470)</f>
        <v>73</v>
      </c>
      <c r="C1471" s="26" t="s">
        <v>987</v>
      </c>
      <c r="D1471" s="48" t="s">
        <v>986</v>
      </c>
      <c r="E1471" s="40" t="s">
        <v>2798</v>
      </c>
      <c r="F1471" s="40" t="s">
        <v>5300</v>
      </c>
      <c r="G1471" s="246"/>
      <c r="H1471" s="44"/>
      <c r="I1471" s="92"/>
      <c r="J1471" s="42"/>
      <c r="K1471" s="359"/>
      <c r="L1471" s="82">
        <v>38749</v>
      </c>
      <c r="M1471" s="80">
        <v>41730</v>
      </c>
      <c r="N1471" t="str">
        <f t="shared" si="48"/>
        <v/>
      </c>
    </row>
    <row r="1472" spans="1:14" hidden="1" outlineLevel="3">
      <c r="A1472" s="285"/>
      <c r="B1472" s="332">
        <f t="shared" si="49"/>
        <v>73</v>
      </c>
      <c r="C1472" s="371" t="s">
        <v>5019</v>
      </c>
      <c r="D1472" s="48" t="s">
        <v>1526</v>
      </c>
      <c r="E1472" s="40" t="s">
        <v>2798</v>
      </c>
      <c r="F1472" s="40" t="s">
        <v>5300</v>
      </c>
      <c r="G1472" s="217"/>
      <c r="H1472" s="44"/>
      <c r="I1472" s="92"/>
      <c r="J1472" s="42"/>
      <c r="K1472" s="79"/>
      <c r="L1472" s="260">
        <v>39479</v>
      </c>
      <c r="M1472" s="80">
        <v>41730</v>
      </c>
      <c r="N1472" t="str">
        <f t="shared" si="48"/>
        <v/>
      </c>
    </row>
    <row r="1473" spans="1:14" ht="39.6" hidden="1" outlineLevel="2">
      <c r="A1473" s="307"/>
      <c r="B1473" s="332">
        <f t="shared" si="49"/>
        <v>73</v>
      </c>
      <c r="C1473" s="391" t="s">
        <v>5344</v>
      </c>
      <c r="D1473" s="63"/>
      <c r="E1473" s="40" t="s">
        <v>2798</v>
      </c>
      <c r="F1473" s="40" t="s">
        <v>1935</v>
      </c>
      <c r="G1473" s="40" t="s">
        <v>5811</v>
      </c>
      <c r="H1473" s="44"/>
      <c r="I1473" s="44"/>
      <c r="J1473" s="52"/>
      <c r="K1473" s="65" t="s">
        <v>5305</v>
      </c>
      <c r="L1473" s="80">
        <v>38749</v>
      </c>
      <c r="M1473" s="80">
        <v>42401</v>
      </c>
      <c r="N1473" t="str">
        <f t="shared" si="48"/>
        <v/>
      </c>
    </row>
    <row r="1474" spans="1:14" ht="26.4" hidden="1" outlineLevel="3">
      <c r="A1474" s="285"/>
      <c r="B1474" s="332">
        <f t="shared" si="49"/>
        <v>73</v>
      </c>
      <c r="C1474" s="321" t="s">
        <v>4780</v>
      </c>
      <c r="D1474" s="75" t="s">
        <v>3046</v>
      </c>
      <c r="E1474" s="40" t="s">
        <v>2798</v>
      </c>
      <c r="F1474" s="40" t="s">
        <v>1935</v>
      </c>
      <c r="H1474" s="44"/>
      <c r="I1474" s="243"/>
      <c r="J1474" s="247"/>
      <c r="K1474" s="462"/>
      <c r="L1474" s="242">
        <v>39479</v>
      </c>
      <c r="M1474" s="242">
        <v>41730</v>
      </c>
      <c r="N1474" t="str">
        <f t="shared" si="48"/>
        <v/>
      </c>
    </row>
    <row r="1475" spans="1:14" hidden="1" outlineLevel="3">
      <c r="A1475" s="285"/>
      <c r="B1475" s="332">
        <f t="shared" si="49"/>
        <v>73</v>
      </c>
      <c r="C1475" s="26" t="s">
        <v>5802</v>
      </c>
      <c r="D1475" s="210" t="s">
        <v>5380</v>
      </c>
      <c r="E1475" s="40" t="s">
        <v>2798</v>
      </c>
      <c r="F1475" s="40" t="s">
        <v>1935</v>
      </c>
      <c r="H1475" s="44"/>
      <c r="I1475" s="83"/>
      <c r="J1475" s="39"/>
      <c r="K1475" s="359"/>
      <c r="L1475" s="82">
        <v>42036</v>
      </c>
      <c r="M1475" s="98"/>
      <c r="N1475" t="str">
        <f t="shared" si="48"/>
        <v/>
      </c>
    </row>
    <row r="1476" spans="1:14" hidden="1" outlineLevel="3">
      <c r="A1476" s="285"/>
      <c r="B1476" s="332">
        <f t="shared" si="49"/>
        <v>73</v>
      </c>
      <c r="C1476" s="26" t="s">
        <v>6104</v>
      </c>
      <c r="D1476" s="210" t="s">
        <v>6105</v>
      </c>
      <c r="E1476" s="40" t="s">
        <v>2798</v>
      </c>
      <c r="F1476" s="40" t="s">
        <v>1935</v>
      </c>
      <c r="H1476" s="44"/>
      <c r="I1476" s="83"/>
      <c r="J1476" s="39"/>
      <c r="K1476" s="359"/>
      <c r="L1476" s="88">
        <v>42401</v>
      </c>
      <c r="M1476" s="98"/>
      <c r="N1476" t="str">
        <f t="shared" si="48"/>
        <v/>
      </c>
    </row>
    <row r="1477" spans="1:14" hidden="1" outlineLevel="3">
      <c r="A1477" s="285"/>
      <c r="B1477" s="332">
        <f t="shared" si="49"/>
        <v>73</v>
      </c>
      <c r="C1477" s="26" t="s">
        <v>586</v>
      </c>
      <c r="D1477" s="210" t="s">
        <v>1283</v>
      </c>
      <c r="E1477" s="40" t="s">
        <v>2798</v>
      </c>
      <c r="F1477" s="40" t="s">
        <v>1935</v>
      </c>
      <c r="G1477" s="42"/>
      <c r="H1477" s="44"/>
      <c r="I1477" s="83"/>
      <c r="J1477" s="39"/>
      <c r="K1477" s="359"/>
      <c r="L1477" s="88">
        <v>40940</v>
      </c>
      <c r="M1477" s="82">
        <v>41730</v>
      </c>
      <c r="N1477" t="str">
        <f t="shared" si="48"/>
        <v/>
      </c>
    </row>
    <row r="1478" spans="1:14" hidden="1" outlineLevel="3">
      <c r="A1478" s="285"/>
      <c r="B1478" s="332">
        <f t="shared" si="49"/>
        <v>73</v>
      </c>
      <c r="C1478" s="26" t="s">
        <v>1323</v>
      </c>
      <c r="D1478" s="210" t="s">
        <v>1324</v>
      </c>
      <c r="E1478" s="40" t="s">
        <v>2798</v>
      </c>
      <c r="F1478" s="40" t="s">
        <v>1935</v>
      </c>
      <c r="G1478" s="42"/>
      <c r="H1478" s="44"/>
      <c r="I1478" s="83"/>
      <c r="J1478" s="39"/>
      <c r="K1478" s="359"/>
      <c r="L1478" s="88">
        <v>40940</v>
      </c>
      <c r="M1478" s="82">
        <v>41730</v>
      </c>
      <c r="N1478" t="str">
        <f t="shared" si="48"/>
        <v/>
      </c>
    </row>
    <row r="1479" spans="1:14" hidden="1" outlineLevel="3">
      <c r="A1479" s="285"/>
      <c r="B1479" s="332">
        <f t="shared" si="49"/>
        <v>73</v>
      </c>
      <c r="C1479" s="26" t="s">
        <v>1319</v>
      </c>
      <c r="D1479" s="210" t="s">
        <v>1320</v>
      </c>
      <c r="E1479" s="40" t="s">
        <v>2798</v>
      </c>
      <c r="F1479" s="40" t="s">
        <v>1935</v>
      </c>
      <c r="G1479" s="42"/>
      <c r="H1479" s="44"/>
      <c r="I1479" s="83"/>
      <c r="J1479" s="39"/>
      <c r="K1479" s="359"/>
      <c r="L1479" s="88">
        <v>40940</v>
      </c>
      <c r="M1479" s="82">
        <v>41730</v>
      </c>
      <c r="N1479" t="str">
        <f t="shared" si="48"/>
        <v/>
      </c>
    </row>
    <row r="1480" spans="1:14" ht="26.4" hidden="1" outlineLevel="3">
      <c r="A1480" s="285"/>
      <c r="B1480" s="332">
        <f t="shared" si="49"/>
        <v>73</v>
      </c>
      <c r="C1480" s="26" t="s">
        <v>6234</v>
      </c>
      <c r="D1480" s="210" t="s">
        <v>8</v>
      </c>
      <c r="E1480" s="40" t="s">
        <v>2798</v>
      </c>
      <c r="F1480" s="40" t="s">
        <v>1935</v>
      </c>
      <c r="G1480" s="42" t="s">
        <v>5357</v>
      </c>
      <c r="H1480" s="44"/>
      <c r="I1480" s="83"/>
      <c r="J1480" s="39"/>
      <c r="K1480" s="359"/>
      <c r="L1480" s="88">
        <v>38749</v>
      </c>
      <c r="M1480" s="82">
        <v>41730</v>
      </c>
      <c r="N1480" t="str">
        <f t="shared" si="48"/>
        <v>DUPLICATE</v>
      </c>
    </row>
    <row r="1481" spans="1:14" hidden="1" outlineLevel="3">
      <c r="A1481" s="285"/>
      <c r="B1481" s="332">
        <f t="shared" si="49"/>
        <v>73</v>
      </c>
      <c r="C1481" s="26" t="s">
        <v>991</v>
      </c>
      <c r="D1481" s="210" t="s">
        <v>990</v>
      </c>
      <c r="E1481" s="40" t="s">
        <v>2798</v>
      </c>
      <c r="F1481" s="40" t="s">
        <v>1935</v>
      </c>
      <c r="G1481" s="87"/>
      <c r="H1481" s="44"/>
      <c r="I1481" s="83"/>
      <c r="J1481" s="39"/>
      <c r="K1481" s="359"/>
      <c r="L1481" s="82">
        <v>38749</v>
      </c>
      <c r="M1481" s="82">
        <v>41730</v>
      </c>
      <c r="N1481" t="str">
        <f t="shared" si="48"/>
        <v/>
      </c>
    </row>
    <row r="1482" spans="1:14" hidden="1" outlineLevel="3">
      <c r="A1482" s="285"/>
      <c r="B1482" s="332">
        <f t="shared" si="49"/>
        <v>73</v>
      </c>
      <c r="C1482" s="26" t="s">
        <v>993</v>
      </c>
      <c r="D1482" s="210" t="s">
        <v>992</v>
      </c>
      <c r="E1482" s="40" t="s">
        <v>2798</v>
      </c>
      <c r="F1482" s="40" t="s">
        <v>1935</v>
      </c>
      <c r="G1482" s="87"/>
      <c r="H1482" s="44"/>
      <c r="I1482" s="83"/>
      <c r="J1482" s="39"/>
      <c r="K1482" s="359"/>
      <c r="L1482" s="82">
        <v>38749</v>
      </c>
      <c r="M1482" s="82">
        <v>41730</v>
      </c>
      <c r="N1482" t="str">
        <f t="shared" si="48"/>
        <v/>
      </c>
    </row>
    <row r="1483" spans="1:14" hidden="1" outlineLevel="3">
      <c r="A1483" s="285"/>
      <c r="B1483" s="332">
        <f t="shared" si="49"/>
        <v>73</v>
      </c>
      <c r="C1483" s="26" t="s">
        <v>1321</v>
      </c>
      <c r="D1483" s="210" t="s">
        <v>1322</v>
      </c>
      <c r="E1483" s="40" t="s">
        <v>2798</v>
      </c>
      <c r="F1483" s="40" t="s">
        <v>1935</v>
      </c>
      <c r="G1483" s="87"/>
      <c r="H1483" s="44"/>
      <c r="I1483" s="83"/>
      <c r="J1483" s="39"/>
      <c r="K1483" s="359"/>
      <c r="L1483" s="82">
        <v>40940</v>
      </c>
      <c r="M1483" s="82">
        <v>41730</v>
      </c>
      <c r="N1483" t="str">
        <f t="shared" ref="N1483:N1514" si="50">IF(D1483="NA","",IF(COUNTIF($D$2:$D$4998,D1483)&gt;1,"DUPLICATE",""))</f>
        <v/>
      </c>
    </row>
    <row r="1484" spans="1:14" hidden="1" outlineLevel="3">
      <c r="A1484" s="285"/>
      <c r="B1484" s="332">
        <f t="shared" si="49"/>
        <v>73</v>
      </c>
      <c r="C1484" s="26" t="s">
        <v>3931</v>
      </c>
      <c r="D1484" s="210" t="s">
        <v>9</v>
      </c>
      <c r="E1484" s="40" t="s">
        <v>2798</v>
      </c>
      <c r="F1484" s="40" t="s">
        <v>1935</v>
      </c>
      <c r="G1484" s="87"/>
      <c r="H1484" s="44"/>
      <c r="I1484" s="83"/>
      <c r="J1484" s="39"/>
      <c r="K1484" s="359"/>
      <c r="L1484" s="82">
        <v>38749</v>
      </c>
      <c r="M1484" s="82">
        <v>41730</v>
      </c>
      <c r="N1484" t="str">
        <f t="shared" si="50"/>
        <v/>
      </c>
    </row>
    <row r="1485" spans="1:14" hidden="1" outlineLevel="3">
      <c r="A1485" s="285"/>
      <c r="B1485" s="332">
        <f t="shared" si="49"/>
        <v>73</v>
      </c>
      <c r="C1485" s="26" t="s">
        <v>6582</v>
      </c>
      <c r="D1485" s="210" t="s">
        <v>585</v>
      </c>
      <c r="E1485" s="40" t="s">
        <v>2798</v>
      </c>
      <c r="F1485" s="40" t="s">
        <v>1935</v>
      </c>
      <c r="G1485" s="87"/>
      <c r="H1485" s="44"/>
      <c r="I1485" s="83"/>
      <c r="J1485" s="39"/>
      <c r="K1485" s="359"/>
      <c r="L1485" s="82">
        <v>40210</v>
      </c>
      <c r="M1485" s="82">
        <v>41730</v>
      </c>
      <c r="N1485" t="str">
        <f t="shared" si="50"/>
        <v/>
      </c>
    </row>
    <row r="1486" spans="1:14" hidden="1" outlineLevel="3">
      <c r="A1486" s="285"/>
      <c r="B1486" s="332">
        <f t="shared" si="49"/>
        <v>73</v>
      </c>
      <c r="C1486" s="19" t="s">
        <v>1325</v>
      </c>
      <c r="D1486" s="210" t="s">
        <v>1326</v>
      </c>
      <c r="E1486" s="40" t="s">
        <v>2798</v>
      </c>
      <c r="F1486" s="40" t="s">
        <v>1935</v>
      </c>
      <c r="G1486" s="87"/>
      <c r="H1486" s="44"/>
      <c r="I1486" s="83"/>
      <c r="J1486" s="39"/>
      <c r="K1486" s="359"/>
      <c r="L1486" s="82">
        <v>40940</v>
      </c>
      <c r="M1486" s="82">
        <v>41730</v>
      </c>
      <c r="N1486" t="str">
        <f t="shared" si="50"/>
        <v/>
      </c>
    </row>
    <row r="1487" spans="1:14" ht="26.4" hidden="1" outlineLevel="3">
      <c r="A1487" s="285"/>
      <c r="B1487" s="332">
        <f t="shared" si="49"/>
        <v>73</v>
      </c>
      <c r="C1487" s="26" t="s">
        <v>1327</v>
      </c>
      <c r="D1487" s="210" t="s">
        <v>6618</v>
      </c>
      <c r="E1487" s="40" t="s">
        <v>2798</v>
      </c>
      <c r="F1487" s="40" t="s">
        <v>1935</v>
      </c>
      <c r="G1487" s="87"/>
      <c r="H1487" s="44"/>
      <c r="I1487" s="83"/>
      <c r="J1487" s="39"/>
      <c r="K1487" s="359"/>
      <c r="L1487" s="82">
        <v>40940</v>
      </c>
      <c r="M1487" s="82">
        <v>41730</v>
      </c>
      <c r="N1487" t="str">
        <f t="shared" si="50"/>
        <v/>
      </c>
    </row>
    <row r="1488" spans="1:14" hidden="1" outlineLevel="3">
      <c r="A1488" s="285"/>
      <c r="B1488" s="332">
        <f t="shared" si="49"/>
        <v>73</v>
      </c>
      <c r="C1488" s="26" t="s">
        <v>6580</v>
      </c>
      <c r="D1488" s="210" t="s">
        <v>6581</v>
      </c>
      <c r="E1488" s="40" t="s">
        <v>2798</v>
      </c>
      <c r="F1488" s="40" t="s">
        <v>1935</v>
      </c>
      <c r="H1488" s="44"/>
      <c r="I1488" s="83"/>
      <c r="J1488" s="39"/>
      <c r="K1488" s="359"/>
      <c r="L1488" s="88">
        <v>43132</v>
      </c>
      <c r="M1488" s="98"/>
      <c r="N1488" t="str">
        <f t="shared" si="50"/>
        <v/>
      </c>
    </row>
    <row r="1489" spans="1:14" ht="26.4" hidden="1" outlineLevel="3">
      <c r="A1489" s="285"/>
      <c r="B1489" s="332">
        <f t="shared" si="49"/>
        <v>73</v>
      </c>
      <c r="C1489" s="392" t="s">
        <v>6233</v>
      </c>
      <c r="D1489" s="210"/>
      <c r="E1489" s="40" t="s">
        <v>2798</v>
      </c>
      <c r="F1489" s="40" t="s">
        <v>1935</v>
      </c>
      <c r="G1489" s="42" t="s">
        <v>6236</v>
      </c>
      <c r="H1489" s="44"/>
      <c r="I1489" s="83"/>
      <c r="J1489" s="39"/>
      <c r="K1489" s="359"/>
      <c r="L1489" s="82">
        <v>42401</v>
      </c>
      <c r="M1489" s="98"/>
      <c r="N1489" t="str">
        <f t="shared" si="50"/>
        <v/>
      </c>
    </row>
    <row r="1490" spans="1:14" ht="26.4" hidden="1" outlineLevel="4">
      <c r="A1490" s="285"/>
      <c r="B1490" s="332">
        <f t="shared" si="49"/>
        <v>73</v>
      </c>
      <c r="C1490" s="26" t="s">
        <v>6234</v>
      </c>
      <c r="D1490" s="210" t="s">
        <v>8</v>
      </c>
      <c r="E1490" s="40" t="s">
        <v>2798</v>
      </c>
      <c r="F1490" s="40" t="s">
        <v>1935</v>
      </c>
      <c r="H1490" s="44"/>
      <c r="I1490" s="83"/>
      <c r="J1490" s="39"/>
      <c r="K1490" s="359"/>
      <c r="L1490" s="88">
        <v>38749</v>
      </c>
      <c r="M1490" s="98"/>
      <c r="N1490" t="str">
        <f t="shared" si="50"/>
        <v>DUPLICATE</v>
      </c>
    </row>
    <row r="1491" spans="1:14" ht="26.4" hidden="1" outlineLevel="4">
      <c r="A1491" s="285"/>
      <c r="B1491" s="332">
        <f t="shared" si="49"/>
        <v>73</v>
      </c>
      <c r="C1491" s="26" t="s">
        <v>6235</v>
      </c>
      <c r="D1491" s="210" t="s">
        <v>6619</v>
      </c>
      <c r="E1491" s="40" t="s">
        <v>2798</v>
      </c>
      <c r="F1491" s="40" t="s">
        <v>1935</v>
      </c>
      <c r="H1491" s="44"/>
      <c r="I1491" s="83"/>
      <c r="J1491" s="39"/>
      <c r="K1491" s="359"/>
      <c r="L1491" s="88">
        <v>42401</v>
      </c>
      <c r="M1491" s="98"/>
      <c r="N1491" t="str">
        <f t="shared" si="50"/>
        <v/>
      </c>
    </row>
    <row r="1492" spans="1:14" hidden="1" outlineLevel="2">
      <c r="A1492" s="307"/>
      <c r="B1492" s="332">
        <f t="shared" si="49"/>
        <v>73</v>
      </c>
      <c r="C1492" s="390" t="s">
        <v>5345</v>
      </c>
      <c r="D1492" s="354"/>
      <c r="E1492" s="40" t="s">
        <v>1938</v>
      </c>
      <c r="F1492" s="40" t="s">
        <v>1939</v>
      </c>
      <c r="G1492" s="245"/>
      <c r="H1492" s="44"/>
      <c r="I1492" s="44"/>
      <c r="J1492" s="52"/>
      <c r="K1492" s="65"/>
      <c r="L1492" s="80">
        <v>41306</v>
      </c>
      <c r="M1492" s="80"/>
      <c r="N1492" t="str">
        <f t="shared" si="50"/>
        <v/>
      </c>
    </row>
    <row r="1493" spans="1:14" ht="26.4" hidden="1" outlineLevel="3">
      <c r="A1493" s="285"/>
      <c r="B1493" s="332">
        <f t="shared" si="49"/>
        <v>73</v>
      </c>
      <c r="C1493" s="393" t="s">
        <v>6653</v>
      </c>
      <c r="D1493" s="582" t="s">
        <v>6701</v>
      </c>
      <c r="E1493" s="595" t="s">
        <v>1938</v>
      </c>
      <c r="F1493" s="595" t="s">
        <v>1939</v>
      </c>
      <c r="G1493" s="595" t="s">
        <v>6374</v>
      </c>
      <c r="H1493" s="588"/>
      <c r="I1493" s="588"/>
      <c r="J1493" s="582" t="s">
        <v>6654</v>
      </c>
      <c r="K1493" s="588"/>
      <c r="L1493" s="597">
        <v>43132</v>
      </c>
      <c r="M1493" s="588"/>
      <c r="N1493" t="str">
        <f t="shared" si="50"/>
        <v/>
      </c>
    </row>
    <row r="1494" spans="1:14" hidden="1" outlineLevel="3">
      <c r="A1494" s="285"/>
      <c r="B1494" s="332">
        <f t="shared" si="49"/>
        <v>73</v>
      </c>
      <c r="C1494" s="26" t="s">
        <v>1525</v>
      </c>
      <c r="D1494" s="48" t="s">
        <v>999</v>
      </c>
      <c r="E1494" s="246" t="s">
        <v>1938</v>
      </c>
      <c r="F1494" s="42" t="s">
        <v>1939</v>
      </c>
      <c r="G1494" s="246"/>
      <c r="H1494" s="44"/>
      <c r="I1494" s="92"/>
      <c r="J1494" s="42"/>
      <c r="K1494" s="359"/>
      <c r="L1494" s="118">
        <v>38362</v>
      </c>
      <c r="M1494" s="82"/>
      <c r="N1494" t="str">
        <f t="shared" si="50"/>
        <v/>
      </c>
    </row>
    <row r="1495" spans="1:14" ht="26.4" hidden="1" outlineLevel="3">
      <c r="A1495" s="285"/>
      <c r="B1495" s="332">
        <f t="shared" si="49"/>
        <v>73</v>
      </c>
      <c r="C1495" s="393" t="s">
        <v>6645</v>
      </c>
      <c r="D1495" s="582" t="s">
        <v>6643</v>
      </c>
      <c r="E1495" s="595" t="s">
        <v>1938</v>
      </c>
      <c r="F1495" s="595" t="s">
        <v>1939</v>
      </c>
      <c r="G1495" s="595" t="s">
        <v>6374</v>
      </c>
      <c r="H1495" s="598"/>
      <c r="I1495" s="598"/>
      <c r="J1495" s="582" t="s">
        <v>6644</v>
      </c>
      <c r="K1495" s="598"/>
      <c r="L1495" s="597">
        <v>43132</v>
      </c>
      <c r="M1495" s="588"/>
      <c r="N1495" t="str">
        <f t="shared" si="50"/>
        <v/>
      </c>
    </row>
    <row r="1496" spans="1:14" hidden="1" outlineLevel="1">
      <c r="A1496" s="307">
        <v>74</v>
      </c>
      <c r="B1496" s="332">
        <f t="shared" ref="B1496:B1535" si="51">IF(A1496&gt;0,A1496,B1495)</f>
        <v>74</v>
      </c>
      <c r="C1496" s="378" t="s">
        <v>7094</v>
      </c>
      <c r="D1496" s="582" t="s">
        <v>6627</v>
      </c>
      <c r="E1496" s="595" t="s">
        <v>1938</v>
      </c>
      <c r="F1496" s="40" t="s">
        <v>4676</v>
      </c>
      <c r="G1496" s="595" t="s">
        <v>5357</v>
      </c>
      <c r="H1496" s="598"/>
      <c r="I1496" s="598"/>
      <c r="J1496" s="582" t="s">
        <v>6628</v>
      </c>
      <c r="K1496" s="598"/>
      <c r="L1496" s="597">
        <v>43132</v>
      </c>
      <c r="M1496" s="80">
        <v>43497</v>
      </c>
      <c r="N1496" t="str">
        <f t="shared" si="50"/>
        <v/>
      </c>
    </row>
    <row r="1497" spans="1:14" ht="61.8" hidden="1" customHeight="1" outlineLevel="1">
      <c r="A1497" s="307">
        <v>75</v>
      </c>
      <c r="B1497" s="332">
        <f t="shared" si="51"/>
        <v>75</v>
      </c>
      <c r="C1497" s="384" t="s">
        <v>5518</v>
      </c>
      <c r="D1497" s="40" t="s">
        <v>5689</v>
      </c>
      <c r="E1497" s="78" t="s">
        <v>1938</v>
      </c>
      <c r="F1497" s="40" t="s">
        <v>4676</v>
      </c>
      <c r="G1497" s="595" t="s">
        <v>6715</v>
      </c>
      <c r="H1497" s="598"/>
      <c r="I1497" s="599"/>
      <c r="J1497" s="600"/>
      <c r="K1497" s="601"/>
      <c r="L1497" s="80">
        <v>43497</v>
      </c>
      <c r="M1497" s="80"/>
      <c r="N1497" t="str">
        <f t="shared" si="50"/>
        <v>DUPLICATE</v>
      </c>
    </row>
    <row r="1498" spans="1:14" ht="26.4" hidden="1" outlineLevel="1" collapsed="1">
      <c r="A1498" s="286">
        <v>76</v>
      </c>
      <c r="B1498" s="332">
        <f t="shared" si="51"/>
        <v>76</v>
      </c>
      <c r="C1498" s="367" t="s">
        <v>4777</v>
      </c>
      <c r="D1498" s="355"/>
      <c r="E1498" s="362" t="s">
        <v>2798</v>
      </c>
      <c r="F1498" s="217" t="s">
        <v>4676</v>
      </c>
      <c r="G1498" s="40" t="s">
        <v>6505</v>
      </c>
      <c r="H1498" s="44"/>
      <c r="I1498" s="244"/>
      <c r="J1498" s="90" t="s">
        <v>1137</v>
      </c>
      <c r="K1498" s="130"/>
      <c r="L1498" s="260">
        <v>40848</v>
      </c>
      <c r="M1498" s="260">
        <v>42036</v>
      </c>
      <c r="N1498" t="str">
        <f t="shared" si="50"/>
        <v/>
      </c>
    </row>
    <row r="1499" spans="1:14" s="232" customFormat="1" ht="66" hidden="1" outlineLevel="2">
      <c r="A1499" s="285"/>
      <c r="B1499" s="332">
        <f t="shared" si="51"/>
        <v>76</v>
      </c>
      <c r="C1499" s="19" t="s">
        <v>4778</v>
      </c>
      <c r="D1499" s="210" t="s">
        <v>373</v>
      </c>
      <c r="E1499" s="78" t="s">
        <v>2798</v>
      </c>
      <c r="F1499" s="217" t="s">
        <v>4676</v>
      </c>
      <c r="G1499" s="42" t="s">
        <v>5759</v>
      </c>
      <c r="H1499" s="44"/>
      <c r="I1499" s="83"/>
      <c r="J1499" s="39"/>
      <c r="K1499" s="87"/>
      <c r="L1499" s="82">
        <v>40848</v>
      </c>
      <c r="M1499" s="82">
        <v>41897</v>
      </c>
      <c r="N1499" t="str">
        <f t="shared" si="50"/>
        <v>DUPLICATE</v>
      </c>
    </row>
    <row r="1500" spans="1:14" ht="39.6" hidden="1" outlineLevel="2">
      <c r="A1500" s="285"/>
      <c r="B1500" s="332">
        <f t="shared" si="51"/>
        <v>76</v>
      </c>
      <c r="C1500" s="26" t="s">
        <v>1133</v>
      </c>
      <c r="D1500" s="210" t="s">
        <v>5368</v>
      </c>
      <c r="E1500" s="78" t="s">
        <v>2798</v>
      </c>
      <c r="F1500" s="217" t="s">
        <v>4676</v>
      </c>
      <c r="G1500" s="42" t="s">
        <v>5758</v>
      </c>
      <c r="H1500" s="44"/>
      <c r="I1500" s="83"/>
      <c r="J1500" s="39"/>
      <c r="K1500" s="84"/>
      <c r="L1500" s="82">
        <v>40848</v>
      </c>
      <c r="M1500" s="82">
        <v>41897</v>
      </c>
      <c r="N1500" t="str">
        <f t="shared" si="50"/>
        <v>DUPLICATE</v>
      </c>
    </row>
    <row r="1501" spans="1:14" ht="39.6" hidden="1" outlineLevel="2">
      <c r="A1501" s="285"/>
      <c r="B1501" s="332">
        <f t="shared" si="51"/>
        <v>76</v>
      </c>
      <c r="C1501" s="26" t="s">
        <v>81</v>
      </c>
      <c r="D1501" s="123" t="s">
        <v>1136</v>
      </c>
      <c r="E1501" s="78" t="s">
        <v>2798</v>
      </c>
      <c r="F1501" s="217" t="s">
        <v>4676</v>
      </c>
      <c r="G1501" s="42" t="s">
        <v>5758</v>
      </c>
      <c r="H1501" s="44"/>
      <c r="I1501" s="83"/>
      <c r="J1501" s="39"/>
      <c r="K1501" s="84"/>
      <c r="L1501" s="82">
        <v>40848</v>
      </c>
      <c r="M1501" s="82">
        <v>41897</v>
      </c>
      <c r="N1501" t="str">
        <f t="shared" si="50"/>
        <v>DUPLICATE</v>
      </c>
    </row>
    <row r="1502" spans="1:14" ht="26.4" hidden="1" outlineLevel="2">
      <c r="A1502" s="286"/>
      <c r="B1502" s="332">
        <f t="shared" si="51"/>
        <v>76</v>
      </c>
      <c r="C1502" s="371" t="s">
        <v>1134</v>
      </c>
      <c r="D1502" s="355" t="s">
        <v>1135</v>
      </c>
      <c r="E1502" s="362" t="s">
        <v>2791</v>
      </c>
      <c r="F1502" s="217" t="s">
        <v>4676</v>
      </c>
      <c r="G1502" s="362" t="s">
        <v>5367</v>
      </c>
      <c r="H1502" s="44"/>
      <c r="I1502" s="244"/>
      <c r="J1502" s="90"/>
      <c r="K1502" s="130"/>
      <c r="L1502" s="260">
        <v>40848</v>
      </c>
      <c r="M1502" s="260">
        <v>42036</v>
      </c>
      <c r="N1502" t="str">
        <f t="shared" si="50"/>
        <v>DUPLICATE</v>
      </c>
    </row>
    <row r="1503" spans="1:14" ht="66" hidden="1" outlineLevel="1">
      <c r="A1503" s="286">
        <v>77</v>
      </c>
      <c r="B1503" s="332">
        <f t="shared" si="51"/>
        <v>77</v>
      </c>
      <c r="C1503" s="367" t="s">
        <v>6312</v>
      </c>
      <c r="D1503" s="144" t="s">
        <v>6438</v>
      </c>
      <c r="E1503" s="40" t="s">
        <v>1938</v>
      </c>
      <c r="F1503" s="40" t="s">
        <v>1939</v>
      </c>
      <c r="G1503" s="40" t="s">
        <v>6400</v>
      </c>
      <c r="H1503" s="44"/>
      <c r="I1503" s="44"/>
      <c r="J1503" s="40" t="s">
        <v>6313</v>
      </c>
      <c r="K1503" s="40"/>
      <c r="L1503" s="80">
        <v>42767</v>
      </c>
      <c r="M1503" s="80"/>
      <c r="N1503" t="str">
        <f t="shared" si="50"/>
        <v/>
      </c>
    </row>
    <row r="1504" spans="1:14" ht="66" hidden="1" outlineLevel="1">
      <c r="A1504" s="307">
        <v>78</v>
      </c>
      <c r="B1504" s="332">
        <f t="shared" si="51"/>
        <v>78</v>
      </c>
      <c r="C1504" s="320" t="s">
        <v>6371</v>
      </c>
      <c r="D1504" s="120" t="s">
        <v>6372</v>
      </c>
      <c r="E1504" s="40" t="s">
        <v>1938</v>
      </c>
      <c r="F1504" s="40" t="s">
        <v>1939</v>
      </c>
      <c r="G1504" s="40" t="s">
        <v>6400</v>
      </c>
      <c r="H1504" s="44"/>
      <c r="I1504" s="44"/>
      <c r="J1504" s="596" t="s">
        <v>6373</v>
      </c>
      <c r="K1504" s="40"/>
      <c r="L1504" s="80">
        <v>42767</v>
      </c>
      <c r="M1504" s="80"/>
      <c r="N1504" t="str">
        <f t="shared" si="50"/>
        <v/>
      </c>
    </row>
    <row r="1505" spans="1:14" ht="26.4" hidden="1" outlineLevel="1">
      <c r="A1505" s="365">
        <v>79</v>
      </c>
      <c r="B1505" s="332">
        <f t="shared" si="51"/>
        <v>79</v>
      </c>
      <c r="C1505" s="320" t="s">
        <v>6359</v>
      </c>
      <c r="D1505" s="120" t="s">
        <v>6360</v>
      </c>
      <c r="E1505" s="40" t="s">
        <v>1938</v>
      </c>
      <c r="F1505" s="40" t="s">
        <v>1939</v>
      </c>
      <c r="G1505" s="40" t="s">
        <v>6374</v>
      </c>
      <c r="H1505" s="44"/>
      <c r="I1505" s="44"/>
      <c r="J1505" s="596" t="s">
        <v>6361</v>
      </c>
      <c r="K1505" s="40"/>
      <c r="L1505" s="80">
        <v>42767</v>
      </c>
      <c r="M1505" s="80"/>
      <c r="N1505" t="str">
        <f t="shared" si="50"/>
        <v/>
      </c>
    </row>
    <row r="1506" spans="1:14" ht="39.6" hidden="1" outlineLevel="1">
      <c r="A1506" s="307">
        <v>80</v>
      </c>
      <c r="B1506" s="332">
        <f t="shared" si="51"/>
        <v>80</v>
      </c>
      <c r="C1506" s="376" t="s">
        <v>6404</v>
      </c>
      <c r="D1506" s="63" t="s">
        <v>6405</v>
      </c>
      <c r="E1506" s="40" t="s">
        <v>1938</v>
      </c>
      <c r="F1506" s="40" t="s">
        <v>1939</v>
      </c>
      <c r="G1506" s="40" t="s">
        <v>6376</v>
      </c>
      <c r="H1506" s="44"/>
      <c r="I1506" s="44"/>
      <c r="J1506" s="596"/>
      <c r="K1506" s="40"/>
      <c r="L1506" s="80">
        <v>42767</v>
      </c>
      <c r="M1506" s="80"/>
      <c r="N1506" t="str">
        <f t="shared" si="50"/>
        <v/>
      </c>
    </row>
    <row r="1507" spans="1:14" ht="26.4" hidden="1" outlineLevel="1">
      <c r="A1507" s="286">
        <v>81</v>
      </c>
      <c r="B1507" s="332">
        <f t="shared" si="51"/>
        <v>81</v>
      </c>
      <c r="C1507" s="376" t="s">
        <v>7035</v>
      </c>
      <c r="D1507" s="63" t="s">
        <v>7036</v>
      </c>
      <c r="E1507" s="362" t="s">
        <v>1938</v>
      </c>
      <c r="F1507" s="217" t="s">
        <v>1939</v>
      </c>
      <c r="G1507" s="40" t="s">
        <v>6374</v>
      </c>
      <c r="H1507" s="44"/>
      <c r="I1507" s="44"/>
      <c r="J1507" s="596" t="s">
        <v>7037</v>
      </c>
      <c r="K1507" s="120"/>
      <c r="L1507" s="80">
        <v>43497</v>
      </c>
      <c r="M1507" s="80"/>
      <c r="N1507" t="str">
        <f t="shared" si="50"/>
        <v/>
      </c>
    </row>
    <row r="1508" spans="1:14" ht="66" hidden="1" outlineLevel="1">
      <c r="A1508" s="286">
        <v>82</v>
      </c>
      <c r="B1508" s="332">
        <f t="shared" si="51"/>
        <v>82</v>
      </c>
      <c r="C1508" s="38" t="s">
        <v>1753</v>
      </c>
      <c r="D1508" s="40" t="s">
        <v>453</v>
      </c>
      <c r="E1508" s="362" t="s">
        <v>1156</v>
      </c>
      <c r="F1508" s="217" t="s">
        <v>4676</v>
      </c>
      <c r="G1508" s="362" t="s">
        <v>1754</v>
      </c>
      <c r="H1508" s="44"/>
      <c r="I1508" s="44"/>
      <c r="J1508" s="40" t="s">
        <v>1755</v>
      </c>
      <c r="K1508" s="120" t="s">
        <v>457</v>
      </c>
      <c r="L1508" s="260">
        <v>39479</v>
      </c>
      <c r="M1508" s="80"/>
      <c r="N1508" t="str">
        <f t="shared" si="50"/>
        <v/>
      </c>
    </row>
    <row r="1509" spans="1:14" ht="39.6" hidden="1" outlineLevel="1" collapsed="1">
      <c r="A1509" s="286">
        <v>83</v>
      </c>
      <c r="B1509" s="332">
        <f t="shared" si="51"/>
        <v>83</v>
      </c>
      <c r="C1509" s="38" t="s">
        <v>6709</v>
      </c>
      <c r="D1509" s="48"/>
      <c r="E1509" s="40" t="s">
        <v>1938</v>
      </c>
      <c r="F1509" s="40" t="s">
        <v>4676</v>
      </c>
      <c r="G1509" s="40" t="s">
        <v>6713</v>
      </c>
      <c r="H1509" s="44"/>
      <c r="I1509" s="44"/>
      <c r="J1509" s="40" t="s">
        <v>6317</v>
      </c>
      <c r="K1509" s="40"/>
      <c r="L1509" s="80">
        <v>43497</v>
      </c>
      <c r="M1509" s="80"/>
      <c r="N1509" t="str">
        <f t="shared" si="50"/>
        <v/>
      </c>
    </row>
    <row r="1510" spans="1:14" ht="39.6" hidden="1" outlineLevel="2">
      <c r="A1510" s="286"/>
      <c r="B1510" s="332">
        <f t="shared" si="51"/>
        <v>83</v>
      </c>
      <c r="C1510" s="306" t="s">
        <v>6710</v>
      </c>
      <c r="D1510" s="144" t="s">
        <v>6304</v>
      </c>
      <c r="E1510" s="40" t="s">
        <v>1938</v>
      </c>
      <c r="F1510" s="40" t="s">
        <v>4676</v>
      </c>
      <c r="G1510" s="40"/>
      <c r="H1510" s="44"/>
      <c r="I1510" s="244"/>
      <c r="J1510" s="362"/>
      <c r="K1510" s="40"/>
      <c r="L1510" s="80">
        <v>42767</v>
      </c>
      <c r="M1510" s="80">
        <v>43497</v>
      </c>
      <c r="N1510" t="str">
        <f t="shared" si="50"/>
        <v/>
      </c>
    </row>
    <row r="1511" spans="1:14" ht="39.6" hidden="1" outlineLevel="2">
      <c r="A1511" s="286"/>
      <c r="B1511" s="332">
        <f t="shared" si="51"/>
        <v>83</v>
      </c>
      <c r="C1511" s="306" t="s">
        <v>6710</v>
      </c>
      <c r="D1511" s="144" t="s">
        <v>6711</v>
      </c>
      <c r="E1511" s="40" t="s">
        <v>1938</v>
      </c>
      <c r="F1511" s="40" t="s">
        <v>4676</v>
      </c>
      <c r="G1511" s="40"/>
      <c r="H1511" s="44"/>
      <c r="I1511" s="244"/>
      <c r="J1511" s="362"/>
      <c r="K1511" s="40"/>
      <c r="L1511" s="80">
        <v>43497</v>
      </c>
      <c r="M1511" s="80"/>
      <c r="N1511" t="str">
        <f t="shared" si="50"/>
        <v/>
      </c>
    </row>
    <row r="1512" spans="1:14" ht="39.6" hidden="1" outlineLevel="2">
      <c r="A1512" s="286"/>
      <c r="B1512" s="332">
        <f t="shared" si="51"/>
        <v>83</v>
      </c>
      <c r="C1512" s="306" t="s">
        <v>6710</v>
      </c>
      <c r="D1512" s="144" t="s">
        <v>6712</v>
      </c>
      <c r="E1512" s="40" t="s">
        <v>1938</v>
      </c>
      <c r="F1512" s="40" t="s">
        <v>4676</v>
      </c>
      <c r="G1512" s="40"/>
      <c r="H1512" s="44"/>
      <c r="I1512" s="244"/>
      <c r="J1512" s="362"/>
      <c r="K1512" s="40"/>
      <c r="L1512" s="80">
        <v>43497</v>
      </c>
      <c r="M1512" s="80"/>
      <c r="N1512" t="str">
        <f t="shared" si="50"/>
        <v/>
      </c>
    </row>
    <row r="1513" spans="1:14" hidden="1" outlineLevel="1">
      <c r="A1513" s="307">
        <v>84</v>
      </c>
      <c r="B1513" s="332">
        <f t="shared" si="51"/>
        <v>84</v>
      </c>
      <c r="C1513" s="384" t="s">
        <v>6509</v>
      </c>
      <c r="D1513" s="583" t="s">
        <v>3557</v>
      </c>
      <c r="E1513" s="51" t="s">
        <v>2791</v>
      </c>
      <c r="F1513" s="40" t="s">
        <v>4619</v>
      </c>
      <c r="G1513" s="40" t="s">
        <v>1080</v>
      </c>
      <c r="H1513" s="44"/>
      <c r="I1513" s="244"/>
      <c r="J1513" s="362" t="s">
        <v>1123</v>
      </c>
      <c r="K1513" s="65"/>
      <c r="L1513" s="152">
        <v>38749</v>
      </c>
      <c r="M1513" s="80">
        <v>39476</v>
      </c>
      <c r="N1513" t="str">
        <f t="shared" si="50"/>
        <v/>
      </c>
    </row>
    <row r="1514" spans="1:14" ht="39.6" hidden="1" outlineLevel="1">
      <c r="A1514" s="307">
        <v>85</v>
      </c>
      <c r="B1514" s="332">
        <f t="shared" si="51"/>
        <v>85</v>
      </c>
      <c r="C1514" s="376" t="s">
        <v>6468</v>
      </c>
      <c r="D1514" s="63" t="s">
        <v>6469</v>
      </c>
      <c r="E1514" s="40" t="s">
        <v>1938</v>
      </c>
      <c r="F1514" s="40" t="s">
        <v>1939</v>
      </c>
      <c r="G1514" s="40" t="s">
        <v>6376</v>
      </c>
      <c r="H1514" s="44"/>
      <c r="I1514" s="44"/>
      <c r="J1514" s="596"/>
      <c r="K1514" s="40"/>
      <c r="L1514" s="80">
        <v>42767</v>
      </c>
      <c r="M1514" s="80"/>
      <c r="N1514" t="str">
        <f t="shared" si="50"/>
        <v/>
      </c>
    </row>
    <row r="1515" spans="1:14" s="232" customFormat="1" ht="26.4" hidden="1" outlineLevel="1">
      <c r="A1515" s="307">
        <v>86</v>
      </c>
      <c r="B1515" s="332">
        <f t="shared" si="51"/>
        <v>86</v>
      </c>
      <c r="C1515" s="320" t="s">
        <v>6365</v>
      </c>
      <c r="D1515" s="42" t="s">
        <v>6366</v>
      </c>
      <c r="E1515" s="40" t="s">
        <v>1938</v>
      </c>
      <c r="F1515" s="40" t="s">
        <v>1939</v>
      </c>
      <c r="G1515" s="40" t="s">
        <v>6374</v>
      </c>
      <c r="H1515" s="44"/>
      <c r="I1515" s="44"/>
      <c r="J1515" s="40" t="s">
        <v>6367</v>
      </c>
      <c r="K1515" s="40"/>
      <c r="L1515" s="80">
        <v>42767</v>
      </c>
      <c r="M1515" s="80"/>
      <c r="N1515" t="str">
        <f t="shared" ref="N1515:N1523" si="52">IF(D1515="NA","",IF(COUNTIF($D$2:$D$4998,D1515)&gt;1,"DUPLICATE",""))</f>
        <v/>
      </c>
    </row>
    <row r="1516" spans="1:14" s="232" customFormat="1" ht="26.4" hidden="1" outlineLevel="1">
      <c r="A1516" s="307">
        <v>87</v>
      </c>
      <c r="B1516" s="332">
        <f t="shared" si="51"/>
        <v>87</v>
      </c>
      <c r="C1516" s="320" t="s">
        <v>7031</v>
      </c>
      <c r="D1516" s="40" t="s">
        <v>7030</v>
      </c>
      <c r="E1516" s="51" t="s">
        <v>1938</v>
      </c>
      <c r="F1516" s="40" t="s">
        <v>1939</v>
      </c>
      <c r="G1516" s="40" t="s">
        <v>6374</v>
      </c>
      <c r="H1516" s="44"/>
      <c r="I1516" s="44"/>
      <c r="J1516" s="52" t="s">
        <v>7032</v>
      </c>
      <c r="K1516" s="40"/>
      <c r="L1516" s="80">
        <v>43497</v>
      </c>
      <c r="M1516" s="80"/>
      <c r="N1516" t="str">
        <f t="shared" si="52"/>
        <v/>
      </c>
    </row>
    <row r="1517" spans="1:14" s="232" customFormat="1" ht="52.8" hidden="1" outlineLevel="1">
      <c r="A1517" s="307">
        <v>88</v>
      </c>
      <c r="B1517" s="332">
        <f t="shared" si="51"/>
        <v>88</v>
      </c>
      <c r="C1517" s="38" t="s">
        <v>4992</v>
      </c>
      <c r="D1517" s="63" t="s">
        <v>4994</v>
      </c>
      <c r="E1517" s="51" t="s">
        <v>1938</v>
      </c>
      <c r="F1517" s="40" t="s">
        <v>1939</v>
      </c>
      <c r="G1517" s="65" t="s">
        <v>4658</v>
      </c>
      <c r="H1517" s="44"/>
      <c r="I1517" s="44"/>
      <c r="J1517" s="52" t="s">
        <v>4999</v>
      </c>
      <c r="K1517" s="65" t="s">
        <v>3728</v>
      </c>
      <c r="L1517" s="80">
        <v>39845</v>
      </c>
      <c r="M1517" s="80">
        <v>39889</v>
      </c>
      <c r="N1517" t="str">
        <f t="shared" si="52"/>
        <v/>
      </c>
    </row>
    <row r="1518" spans="1:14" s="232" customFormat="1" hidden="1" outlineLevel="1" collapsed="1">
      <c r="A1518" s="307">
        <v>89</v>
      </c>
      <c r="B1518" s="332">
        <f t="shared" si="51"/>
        <v>89</v>
      </c>
      <c r="C1518" s="38" t="s">
        <v>5276</v>
      </c>
      <c r="D1518" s="40"/>
      <c r="E1518" s="40" t="s">
        <v>2798</v>
      </c>
      <c r="F1518" s="40" t="s">
        <v>1935</v>
      </c>
      <c r="G1518" s="40" t="s">
        <v>5253</v>
      </c>
      <c r="H1518" s="44"/>
      <c r="I1518" s="44"/>
      <c r="J1518" s="50"/>
      <c r="K1518" s="104" t="s">
        <v>4044</v>
      </c>
      <c r="L1518" s="80">
        <v>38362</v>
      </c>
      <c r="M1518" s="152">
        <v>42036</v>
      </c>
      <c r="N1518" t="str">
        <f t="shared" si="52"/>
        <v/>
      </c>
    </row>
    <row r="1519" spans="1:14" ht="52.8" hidden="1" outlineLevel="2">
      <c r="A1519" s="285"/>
      <c r="B1519" s="332">
        <f t="shared" si="51"/>
        <v>89</v>
      </c>
      <c r="C1519" s="394" t="s">
        <v>1187</v>
      </c>
      <c r="D1519" s="356" t="s">
        <v>3233</v>
      </c>
      <c r="E1519" s="75" t="s">
        <v>1156</v>
      </c>
      <c r="F1519" s="75" t="s">
        <v>4676</v>
      </c>
      <c r="G1519" s="110" t="s">
        <v>5366</v>
      </c>
      <c r="H1519" s="243"/>
      <c r="I1519" s="243"/>
      <c r="J1519" s="110" t="s">
        <v>1759</v>
      </c>
      <c r="K1519" s="245" t="s">
        <v>6531</v>
      </c>
      <c r="L1519" s="242">
        <v>39479</v>
      </c>
      <c r="M1519" s="98"/>
      <c r="N1519" t="str">
        <f t="shared" si="52"/>
        <v/>
      </c>
    </row>
    <row r="1520" spans="1:14" ht="52.8" hidden="1" outlineLevel="2">
      <c r="A1520" s="285"/>
      <c r="B1520" s="332">
        <f t="shared" si="51"/>
        <v>89</v>
      </c>
      <c r="C1520" s="19" t="s">
        <v>4323</v>
      </c>
      <c r="D1520" s="210" t="s">
        <v>4997</v>
      </c>
      <c r="E1520" s="210" t="s">
        <v>1938</v>
      </c>
      <c r="F1520" s="210" t="s">
        <v>1939</v>
      </c>
      <c r="G1520" s="246" t="s">
        <v>4658</v>
      </c>
      <c r="H1520" s="83"/>
      <c r="I1520" s="83"/>
      <c r="J1520" s="39" t="s">
        <v>4998</v>
      </c>
      <c r="K1520" s="246" t="s">
        <v>3728</v>
      </c>
      <c r="L1520" s="82">
        <v>39845</v>
      </c>
      <c r="M1520" s="82">
        <v>39889</v>
      </c>
      <c r="N1520" t="str">
        <f t="shared" si="52"/>
        <v/>
      </c>
    </row>
    <row r="1521" spans="1:14" ht="26.4" hidden="1" outlineLevel="2">
      <c r="A1521" s="285"/>
      <c r="B1521" s="332">
        <f t="shared" si="51"/>
        <v>89</v>
      </c>
      <c r="C1521" s="19" t="s">
        <v>5250</v>
      </c>
      <c r="D1521" s="246" t="s">
        <v>5251</v>
      </c>
      <c r="E1521" s="246" t="s">
        <v>1938</v>
      </c>
      <c r="F1521" s="246" t="s">
        <v>4676</v>
      </c>
      <c r="G1521" s="246" t="s">
        <v>6268</v>
      </c>
      <c r="H1521" s="174"/>
      <c r="I1521" s="182"/>
      <c r="J1521" s="92" t="s">
        <v>5252</v>
      </c>
      <c r="K1521" s="210"/>
      <c r="L1521" s="82">
        <v>41306</v>
      </c>
      <c r="M1521" s="82">
        <v>42036</v>
      </c>
      <c r="N1521" t="str">
        <f t="shared" si="52"/>
        <v/>
      </c>
    </row>
    <row r="1522" spans="1:14" hidden="1" outlineLevel="2">
      <c r="A1522" s="285"/>
      <c r="B1522" s="332">
        <f t="shared" si="51"/>
        <v>89</v>
      </c>
      <c r="C1522" s="19" t="s">
        <v>4530</v>
      </c>
      <c r="D1522" s="246" t="s">
        <v>3235</v>
      </c>
      <c r="E1522" s="246" t="s">
        <v>2791</v>
      </c>
      <c r="F1522" s="246" t="s">
        <v>4619</v>
      </c>
      <c r="G1522" s="359"/>
      <c r="H1522" s="83"/>
      <c r="I1522" s="83"/>
      <c r="J1522" s="47" t="s">
        <v>2733</v>
      </c>
      <c r="K1522" s="36"/>
      <c r="L1522" s="98">
        <v>38362</v>
      </c>
      <c r="M1522" s="98"/>
      <c r="N1522" t="str">
        <f t="shared" si="52"/>
        <v/>
      </c>
    </row>
    <row r="1523" spans="1:14" hidden="1" outlineLevel="2">
      <c r="A1523" s="286"/>
      <c r="B1523" s="332">
        <f t="shared" si="51"/>
        <v>89</v>
      </c>
      <c r="C1523" s="19" t="s">
        <v>1188</v>
      </c>
      <c r="D1523" s="246" t="s">
        <v>3234</v>
      </c>
      <c r="E1523" s="246" t="s">
        <v>2791</v>
      </c>
      <c r="F1523" s="246" t="s">
        <v>4619</v>
      </c>
      <c r="G1523" s="359" t="s">
        <v>921</v>
      </c>
      <c r="H1523" s="83"/>
      <c r="I1523" s="83"/>
      <c r="J1523" s="135" t="s">
        <v>3236</v>
      </c>
      <c r="K1523" s="246"/>
      <c r="L1523" s="82">
        <v>38362</v>
      </c>
      <c r="M1523" s="82"/>
      <c r="N1523" t="str">
        <f t="shared" si="52"/>
        <v/>
      </c>
    </row>
    <row r="1524" spans="1:14" ht="26.4" hidden="1" outlineLevel="1">
      <c r="A1524" s="285">
        <v>90</v>
      </c>
      <c r="B1524" s="332">
        <f t="shared" si="51"/>
        <v>90</v>
      </c>
      <c r="C1524" s="530" t="s">
        <v>7109</v>
      </c>
      <c r="D1524" s="63" t="s">
        <v>7110</v>
      </c>
      <c r="E1524" s="63" t="s">
        <v>1938</v>
      </c>
      <c r="F1524" s="63" t="s">
        <v>1939</v>
      </c>
      <c r="G1524" s="40" t="s">
        <v>6992</v>
      </c>
      <c r="H1524" s="44"/>
      <c r="I1524" s="44"/>
      <c r="J1524" s="144" t="s">
        <v>7111</v>
      </c>
      <c r="K1524" s="40"/>
      <c r="L1524" s="80">
        <v>43497</v>
      </c>
      <c r="M1524" s="80"/>
    </row>
    <row r="1525" spans="1:14" ht="26.4" hidden="1" outlineLevel="1">
      <c r="A1525" s="289">
        <v>91</v>
      </c>
      <c r="B1525" s="463">
        <f>IF(A1525&gt;0,A1525,B1523)</f>
        <v>91</v>
      </c>
      <c r="C1525" s="235" t="s">
        <v>7010</v>
      </c>
      <c r="D1525" s="246" t="s">
        <v>7011</v>
      </c>
      <c r="E1525" s="246" t="s">
        <v>1938</v>
      </c>
      <c r="F1525" s="246" t="s">
        <v>1939</v>
      </c>
      <c r="G1525" s="246" t="s">
        <v>6374</v>
      </c>
      <c r="H1525" s="83"/>
      <c r="I1525" s="83"/>
      <c r="J1525" s="135"/>
      <c r="K1525" s="246"/>
      <c r="L1525" s="82">
        <v>43497</v>
      </c>
      <c r="M1525" s="82"/>
      <c r="N1525" t="str">
        <f>IF(D1525="NA","",IF(COUNTIF($D$2:$D$4998,D1525)&gt;1,"DUPLICATE",""))</f>
        <v/>
      </c>
    </row>
    <row r="1526" spans="1:14" hidden="1" outlineLevel="1">
      <c r="A1526" s="464">
        <v>92</v>
      </c>
      <c r="B1526" s="465">
        <f>IF(A1526&gt;0,A1526,B1524)</f>
        <v>92</v>
      </c>
      <c r="C1526" s="530" t="s">
        <v>7103</v>
      </c>
      <c r="D1526" s="63" t="s">
        <v>7104</v>
      </c>
      <c r="E1526" s="63" t="s">
        <v>1938</v>
      </c>
      <c r="F1526" s="63" t="s">
        <v>1939</v>
      </c>
      <c r="G1526" s="40" t="s">
        <v>6992</v>
      </c>
      <c r="H1526" s="44"/>
      <c r="I1526" s="44"/>
      <c r="J1526" s="345" t="s">
        <v>7105</v>
      </c>
      <c r="K1526" s="40"/>
      <c r="L1526" s="80">
        <v>43497</v>
      </c>
      <c r="M1526" s="80"/>
    </row>
    <row r="1527" spans="1:14" hidden="1" outlineLevel="1">
      <c r="A1527" s="285">
        <v>93</v>
      </c>
      <c r="B1527" s="332">
        <f>IF(A1527&gt;0,A1527,B1525)</f>
        <v>93</v>
      </c>
      <c r="C1527" s="18" t="s">
        <v>5808</v>
      </c>
      <c r="D1527" s="217" t="s">
        <v>5803</v>
      </c>
      <c r="E1527" s="217" t="s">
        <v>1938</v>
      </c>
      <c r="F1527" s="217" t="s">
        <v>4676</v>
      </c>
      <c r="G1527" s="246" t="s">
        <v>6268</v>
      </c>
      <c r="H1527" s="83"/>
      <c r="I1527" s="244"/>
      <c r="J1527" s="132" t="s">
        <v>5809</v>
      </c>
      <c r="K1527" s="217"/>
      <c r="L1527" s="82">
        <v>42036</v>
      </c>
      <c r="M1527" s="98">
        <v>42036</v>
      </c>
      <c r="N1527" t="str">
        <f t="shared" ref="N1527:N1590" si="53">IF(D1527="NA","",IF(COUNTIF($D$2:$D$4998,D1527)&gt;1,"DUPLICATE",""))</f>
        <v/>
      </c>
    </row>
    <row r="1528" spans="1:14" ht="118.8" hidden="1" outlineLevel="1" collapsed="1">
      <c r="A1528" s="307">
        <v>94</v>
      </c>
      <c r="B1528" s="332">
        <f t="shared" si="51"/>
        <v>94</v>
      </c>
      <c r="C1528" s="38" t="s">
        <v>855</v>
      </c>
      <c r="D1528" s="217" t="s">
        <v>4631</v>
      </c>
      <c r="E1528" s="217" t="s">
        <v>1938</v>
      </c>
      <c r="F1528" s="217" t="s">
        <v>5166</v>
      </c>
      <c r="G1528" s="65" t="s">
        <v>6081</v>
      </c>
      <c r="H1528" s="44"/>
      <c r="I1528" s="244"/>
      <c r="J1528" s="133" t="s">
        <v>5168</v>
      </c>
      <c r="K1528" s="217" t="s">
        <v>5167</v>
      </c>
      <c r="L1528" s="80">
        <v>39479</v>
      </c>
      <c r="M1528" s="80">
        <v>42036</v>
      </c>
      <c r="N1528" t="str">
        <f t="shared" si="53"/>
        <v/>
      </c>
    </row>
    <row r="1529" spans="1:14" hidden="1" outlineLevel="2">
      <c r="A1529" s="285"/>
      <c r="B1529" s="332">
        <f t="shared" si="51"/>
        <v>94</v>
      </c>
      <c r="C1529" s="19" t="s">
        <v>4632</v>
      </c>
      <c r="D1529" s="246" t="s">
        <v>4633</v>
      </c>
      <c r="E1529" s="246" t="s">
        <v>1938</v>
      </c>
      <c r="F1529" s="246" t="s">
        <v>5166</v>
      </c>
      <c r="G1529" s="359"/>
      <c r="H1529" s="44"/>
      <c r="I1529" s="83"/>
      <c r="J1529" s="134"/>
      <c r="K1529" s="246"/>
      <c r="L1529" s="82">
        <v>39479</v>
      </c>
      <c r="M1529" s="82"/>
      <c r="N1529" t="str">
        <f t="shared" si="53"/>
        <v>DUPLICATE</v>
      </c>
    </row>
    <row r="1530" spans="1:14" hidden="1" outlineLevel="2">
      <c r="A1530" s="285"/>
      <c r="B1530" s="332">
        <f t="shared" si="51"/>
        <v>94</v>
      </c>
      <c r="C1530" s="19" t="s">
        <v>4634</v>
      </c>
      <c r="D1530" s="246" t="s">
        <v>4635</v>
      </c>
      <c r="E1530" s="246" t="s">
        <v>1938</v>
      </c>
      <c r="F1530" s="246" t="s">
        <v>5166</v>
      </c>
      <c r="G1530" s="359"/>
      <c r="H1530" s="44"/>
      <c r="I1530" s="83"/>
      <c r="J1530" s="135"/>
      <c r="K1530" s="246"/>
      <c r="L1530" s="82">
        <v>39479</v>
      </c>
      <c r="M1530" s="82"/>
      <c r="N1530" t="str">
        <f t="shared" si="53"/>
        <v>DUPLICATE</v>
      </c>
    </row>
    <row r="1531" spans="1:14" hidden="1" outlineLevel="2">
      <c r="A1531" s="285"/>
      <c r="B1531" s="332">
        <f t="shared" si="51"/>
        <v>94</v>
      </c>
      <c r="C1531" s="19" t="s">
        <v>2242</v>
      </c>
      <c r="D1531" s="246" t="s">
        <v>2241</v>
      </c>
      <c r="E1531" s="246" t="s">
        <v>1938</v>
      </c>
      <c r="F1531" s="246" t="s">
        <v>5166</v>
      </c>
      <c r="G1531" s="359"/>
      <c r="H1531" s="44"/>
      <c r="I1531" s="83"/>
      <c r="J1531" s="135"/>
      <c r="K1531" s="246"/>
      <c r="L1531" s="82">
        <v>39479</v>
      </c>
      <c r="M1531" s="82">
        <v>40575</v>
      </c>
      <c r="N1531" t="str">
        <f t="shared" si="53"/>
        <v>DUPLICATE</v>
      </c>
    </row>
    <row r="1532" spans="1:14" ht="26.4" hidden="1" outlineLevel="2">
      <c r="A1532" s="285"/>
      <c r="B1532" s="332">
        <f t="shared" si="51"/>
        <v>94</v>
      </c>
      <c r="C1532" s="19" t="s">
        <v>587</v>
      </c>
      <c r="D1532" s="246" t="s">
        <v>588</v>
      </c>
      <c r="E1532" s="246" t="s">
        <v>1938</v>
      </c>
      <c r="F1532" s="246" t="s">
        <v>5166</v>
      </c>
      <c r="G1532" s="359"/>
      <c r="H1532" s="44"/>
      <c r="I1532" s="83"/>
      <c r="J1532" s="135"/>
      <c r="K1532" s="246"/>
      <c r="L1532" s="82">
        <v>39479</v>
      </c>
      <c r="M1532" s="82"/>
      <c r="N1532" t="str">
        <f t="shared" si="53"/>
        <v>DUPLICATE</v>
      </c>
    </row>
    <row r="1533" spans="1:14" ht="39.6" hidden="1" outlineLevel="2">
      <c r="A1533" s="285"/>
      <c r="B1533" s="332">
        <f t="shared" si="51"/>
        <v>94</v>
      </c>
      <c r="C1533" s="19" t="s">
        <v>589</v>
      </c>
      <c r="D1533" s="246" t="s">
        <v>590</v>
      </c>
      <c r="E1533" s="246" t="s">
        <v>1938</v>
      </c>
      <c r="F1533" s="246" t="s">
        <v>5166</v>
      </c>
      <c r="G1533" s="359"/>
      <c r="H1533" s="44"/>
      <c r="I1533" s="83"/>
      <c r="J1533" s="135"/>
      <c r="K1533" s="246"/>
      <c r="L1533" s="82">
        <v>39479</v>
      </c>
      <c r="M1533" s="82"/>
      <c r="N1533" t="str">
        <f t="shared" si="53"/>
        <v>DUPLICATE</v>
      </c>
    </row>
    <row r="1534" spans="1:14" hidden="1" outlineLevel="2">
      <c r="A1534" s="286"/>
      <c r="B1534" s="332">
        <f t="shared" si="51"/>
        <v>94</v>
      </c>
      <c r="C1534" s="20" t="s">
        <v>5164</v>
      </c>
      <c r="D1534" s="217" t="s">
        <v>5165</v>
      </c>
      <c r="E1534" s="217" t="s">
        <v>1938</v>
      </c>
      <c r="F1534" s="217" t="s">
        <v>5166</v>
      </c>
      <c r="G1534" s="79"/>
      <c r="H1534" s="44"/>
      <c r="I1534" s="244"/>
      <c r="J1534" s="136"/>
      <c r="K1534" s="217"/>
      <c r="L1534" s="260">
        <v>39479</v>
      </c>
      <c r="M1534" s="82"/>
      <c r="N1534" t="str">
        <f t="shared" si="53"/>
        <v>DUPLICATE</v>
      </c>
    </row>
    <row r="1535" spans="1:14" ht="92.4" hidden="1" outlineLevel="1">
      <c r="A1535" s="307">
        <v>95</v>
      </c>
      <c r="B1535" s="332">
        <f t="shared" si="51"/>
        <v>95</v>
      </c>
      <c r="C1535" s="38" t="s">
        <v>220</v>
      </c>
      <c r="D1535" s="40" t="s">
        <v>221</v>
      </c>
      <c r="E1535" s="40" t="s">
        <v>2798</v>
      </c>
      <c r="F1535" s="40" t="s">
        <v>1935</v>
      </c>
      <c r="G1535" s="40" t="s">
        <v>6065</v>
      </c>
      <c r="H1535" s="44"/>
      <c r="I1535" s="44"/>
      <c r="J1535" s="51" t="s">
        <v>2734</v>
      </c>
      <c r="K1535" s="40" t="s">
        <v>5306</v>
      </c>
      <c r="L1535" s="80">
        <v>38362</v>
      </c>
      <c r="M1535" s="80">
        <v>42036</v>
      </c>
      <c r="N1535" t="str">
        <f t="shared" si="53"/>
        <v>DUPLICATE</v>
      </c>
    </row>
    <row r="1536" spans="1:14" ht="39.6" hidden="1" outlineLevel="1">
      <c r="A1536" s="307">
        <v>96</v>
      </c>
      <c r="B1536" s="332">
        <f t="shared" ref="B1536:B1599" si="54">IF(A1536&gt;0,A1536,B1535)</f>
        <v>96</v>
      </c>
      <c r="C1536" s="376" t="s">
        <v>6410</v>
      </c>
      <c r="D1536" s="63" t="s">
        <v>6411</v>
      </c>
      <c r="E1536" s="40" t="s">
        <v>1938</v>
      </c>
      <c r="F1536" s="40" t="s">
        <v>1939</v>
      </c>
      <c r="G1536" s="40" t="s">
        <v>6376</v>
      </c>
      <c r="H1536" s="44"/>
      <c r="I1536" s="44"/>
      <c r="J1536" s="596"/>
      <c r="K1536" s="40"/>
      <c r="L1536" s="80">
        <v>42767</v>
      </c>
      <c r="M1536" s="80"/>
      <c r="N1536" t="str">
        <f t="shared" si="53"/>
        <v/>
      </c>
    </row>
    <row r="1537" spans="1:14" ht="145.19999999999999" hidden="1" outlineLevel="1">
      <c r="A1537" s="286">
        <v>97</v>
      </c>
      <c r="B1537" s="332">
        <f t="shared" si="54"/>
        <v>97</v>
      </c>
      <c r="C1537" s="38" t="s">
        <v>460</v>
      </c>
      <c r="D1537" s="40" t="s">
        <v>461</v>
      </c>
      <c r="E1537" s="217" t="s">
        <v>2798</v>
      </c>
      <c r="F1537" s="217" t="s">
        <v>1935</v>
      </c>
      <c r="G1537" s="42" t="s">
        <v>7141</v>
      </c>
      <c r="H1537" s="44"/>
      <c r="I1537" s="44"/>
      <c r="J1537" s="40" t="s">
        <v>6091</v>
      </c>
      <c r="K1537" s="217" t="s">
        <v>7144</v>
      </c>
      <c r="L1537" s="260">
        <v>39479</v>
      </c>
      <c r="M1537" s="260">
        <v>42401</v>
      </c>
      <c r="N1537" t="str">
        <f t="shared" si="53"/>
        <v/>
      </c>
    </row>
    <row r="1538" spans="1:14" ht="39.6" hidden="1" outlineLevel="1">
      <c r="A1538" s="286">
        <v>98</v>
      </c>
      <c r="B1538" s="332">
        <f t="shared" si="54"/>
        <v>98</v>
      </c>
      <c r="C1538" s="38" t="s">
        <v>458</v>
      </c>
      <c r="D1538" s="346" t="s">
        <v>459</v>
      </c>
      <c r="E1538" s="39" t="s">
        <v>1156</v>
      </c>
      <c r="F1538" s="217" t="s">
        <v>4676</v>
      </c>
      <c r="G1538" s="40" t="s">
        <v>1754</v>
      </c>
      <c r="H1538" s="44"/>
      <c r="I1538" s="44"/>
      <c r="J1538" s="52" t="s">
        <v>981</v>
      </c>
      <c r="K1538" s="217" t="s">
        <v>457</v>
      </c>
      <c r="L1538" s="260">
        <v>39479</v>
      </c>
      <c r="M1538" s="260"/>
      <c r="N1538" t="str">
        <f t="shared" si="53"/>
        <v/>
      </c>
    </row>
    <row r="1539" spans="1:14" hidden="1" outlineLevel="1">
      <c r="A1539" s="307">
        <v>99</v>
      </c>
      <c r="B1539" s="332">
        <f t="shared" si="54"/>
        <v>99</v>
      </c>
      <c r="C1539" s="372" t="s">
        <v>4400</v>
      </c>
      <c r="D1539" s="346" t="s">
        <v>4399</v>
      </c>
      <c r="E1539" s="40" t="s">
        <v>2791</v>
      </c>
      <c r="F1539" s="217" t="s">
        <v>4619</v>
      </c>
      <c r="G1539" s="217" t="s">
        <v>3094</v>
      </c>
      <c r="H1539" s="44"/>
      <c r="I1539" s="244"/>
      <c r="J1539" s="362" t="s">
        <v>223</v>
      </c>
      <c r="K1539" s="217"/>
      <c r="L1539" s="260">
        <v>38362</v>
      </c>
      <c r="M1539" s="260"/>
      <c r="N1539" t="str">
        <f t="shared" si="53"/>
        <v/>
      </c>
    </row>
    <row r="1540" spans="1:14" ht="26.4" hidden="1" outlineLevel="1">
      <c r="A1540" s="307">
        <v>100</v>
      </c>
      <c r="B1540" s="332">
        <f t="shared" si="54"/>
        <v>100</v>
      </c>
      <c r="C1540" s="372" t="s">
        <v>6306</v>
      </c>
      <c r="D1540" s="346" t="s">
        <v>6308</v>
      </c>
      <c r="E1540" s="40" t="s">
        <v>1938</v>
      </c>
      <c r="F1540" s="217" t="s">
        <v>1939</v>
      </c>
      <c r="G1540" s="40" t="s">
        <v>6374</v>
      </c>
      <c r="H1540" s="44"/>
      <c r="I1540" s="44"/>
      <c r="J1540" s="40" t="s">
        <v>6307</v>
      </c>
      <c r="K1540" s="217"/>
      <c r="L1540" s="80">
        <v>42767</v>
      </c>
      <c r="M1540" s="260"/>
      <c r="N1540" t="str">
        <f t="shared" si="53"/>
        <v/>
      </c>
    </row>
    <row r="1541" spans="1:14" ht="26.4" hidden="1" outlineLevel="1">
      <c r="A1541" s="307">
        <v>101</v>
      </c>
      <c r="B1541" s="332">
        <f t="shared" si="54"/>
        <v>101</v>
      </c>
      <c r="C1541" s="367" t="s">
        <v>6318</v>
      </c>
      <c r="D1541" s="346" t="s">
        <v>6319</v>
      </c>
      <c r="E1541" s="40" t="s">
        <v>1938</v>
      </c>
      <c r="F1541" s="217" t="s">
        <v>1939</v>
      </c>
      <c r="G1541" s="40" t="s">
        <v>6374</v>
      </c>
      <c r="H1541" s="44"/>
      <c r="I1541" s="44"/>
      <c r="J1541" s="40" t="s">
        <v>6320</v>
      </c>
      <c r="K1541" s="217"/>
      <c r="L1541" s="80">
        <v>42767</v>
      </c>
      <c r="M1541" s="260"/>
      <c r="N1541" t="str">
        <f t="shared" si="53"/>
        <v/>
      </c>
    </row>
    <row r="1542" spans="1:14" ht="52.8" hidden="1" outlineLevel="1">
      <c r="A1542" s="307">
        <v>102</v>
      </c>
      <c r="B1542" s="332">
        <f t="shared" si="54"/>
        <v>102</v>
      </c>
      <c r="C1542" s="372" t="s">
        <v>224</v>
      </c>
      <c r="D1542" s="357" t="s">
        <v>4401</v>
      </c>
      <c r="E1542" s="211" t="s">
        <v>2791</v>
      </c>
      <c r="F1542" s="211" t="s">
        <v>4619</v>
      </c>
      <c r="G1542" s="217" t="s">
        <v>1080</v>
      </c>
      <c r="H1542" s="44"/>
      <c r="I1542" s="244"/>
      <c r="J1542" s="362" t="s">
        <v>2583</v>
      </c>
      <c r="K1542" s="217"/>
      <c r="L1542" s="260">
        <v>38362</v>
      </c>
      <c r="M1542" s="260"/>
      <c r="N1542" t="str">
        <f t="shared" si="53"/>
        <v/>
      </c>
    </row>
    <row r="1543" spans="1:14" ht="26.4" hidden="1" outlineLevel="1" collapsed="1">
      <c r="A1543" s="366">
        <v>103</v>
      </c>
      <c r="B1543" s="332">
        <f t="shared" si="54"/>
        <v>103</v>
      </c>
      <c r="C1543" s="384" t="s">
        <v>5029</v>
      </c>
      <c r="D1543" s="40"/>
      <c r="E1543" s="63" t="s">
        <v>1156</v>
      </c>
      <c r="F1543" s="63" t="s">
        <v>4676</v>
      </c>
      <c r="G1543" s="77" t="s">
        <v>1077</v>
      </c>
      <c r="H1543" s="44"/>
      <c r="I1543" s="44"/>
      <c r="J1543" s="51" t="s">
        <v>1124</v>
      </c>
      <c r="K1543" s="65"/>
      <c r="L1543" s="80">
        <v>38362</v>
      </c>
      <c r="M1543" s="80">
        <v>42401</v>
      </c>
      <c r="N1543" t="str">
        <f t="shared" si="53"/>
        <v/>
      </c>
    </row>
    <row r="1544" spans="1:14" hidden="1" outlineLevel="2">
      <c r="A1544" s="293"/>
      <c r="B1544" s="332">
        <f t="shared" si="54"/>
        <v>103</v>
      </c>
      <c r="C1544" s="28" t="s">
        <v>1086</v>
      </c>
      <c r="D1544" s="245" t="s">
        <v>4186</v>
      </c>
      <c r="E1544" s="210" t="s">
        <v>1156</v>
      </c>
      <c r="F1544" s="210" t="s">
        <v>4676</v>
      </c>
      <c r="G1544" s="462"/>
      <c r="H1544" s="44"/>
      <c r="I1544" s="243"/>
      <c r="J1544" s="110" t="s">
        <v>1124</v>
      </c>
      <c r="K1544" s="102"/>
      <c r="L1544" s="140">
        <v>38362</v>
      </c>
      <c r="M1544" s="140"/>
      <c r="N1544" t="str">
        <f t="shared" si="53"/>
        <v/>
      </c>
    </row>
    <row r="1545" spans="1:14" hidden="1" outlineLevel="2">
      <c r="A1545" s="293"/>
      <c r="B1545" s="332">
        <f t="shared" si="54"/>
        <v>103</v>
      </c>
      <c r="C1545" s="58" t="s">
        <v>4064</v>
      </c>
      <c r="D1545" s="139" t="s">
        <v>4065</v>
      </c>
      <c r="E1545" s="39" t="s">
        <v>1156</v>
      </c>
      <c r="F1545" s="42" t="s">
        <v>4676</v>
      </c>
      <c r="G1545" s="359"/>
      <c r="H1545" s="44"/>
      <c r="I1545" s="83"/>
      <c r="J1545" s="42"/>
      <c r="K1545" s="36"/>
      <c r="L1545" s="98">
        <v>39845</v>
      </c>
      <c r="M1545" s="98">
        <v>40575</v>
      </c>
      <c r="N1545" t="str">
        <f t="shared" si="53"/>
        <v/>
      </c>
    </row>
    <row r="1546" spans="1:14" ht="26.4" hidden="1" outlineLevel="2">
      <c r="A1546" s="293"/>
      <c r="B1546" s="332">
        <f t="shared" si="54"/>
        <v>103</v>
      </c>
      <c r="C1546" s="58" t="s">
        <v>591</v>
      </c>
      <c r="D1546" s="139" t="s">
        <v>592</v>
      </c>
      <c r="E1546" s="39" t="s">
        <v>1156</v>
      </c>
      <c r="F1546" s="42" t="s">
        <v>4676</v>
      </c>
      <c r="G1546" s="359"/>
      <c r="H1546" s="44"/>
      <c r="I1546" s="83"/>
      <c r="J1546" s="42"/>
      <c r="K1546" s="36"/>
      <c r="L1546" s="98">
        <v>39845</v>
      </c>
      <c r="M1546" s="98">
        <v>40575</v>
      </c>
      <c r="N1546" t="str">
        <f t="shared" si="53"/>
        <v/>
      </c>
    </row>
    <row r="1547" spans="1:14" hidden="1" outlineLevel="2">
      <c r="A1547" s="293"/>
      <c r="B1547" s="332">
        <f t="shared" si="54"/>
        <v>103</v>
      </c>
      <c r="C1547" s="58" t="s">
        <v>551</v>
      </c>
      <c r="D1547" s="139" t="s">
        <v>552</v>
      </c>
      <c r="E1547" s="39" t="s">
        <v>1156</v>
      </c>
      <c r="F1547" s="42" t="s">
        <v>4676</v>
      </c>
      <c r="G1547" s="359"/>
      <c r="H1547" s="44"/>
      <c r="I1547" s="83"/>
      <c r="J1547" s="42"/>
      <c r="K1547" s="36"/>
      <c r="L1547" s="98">
        <v>40940</v>
      </c>
      <c r="M1547" s="98"/>
      <c r="N1547" t="str">
        <f t="shared" si="53"/>
        <v/>
      </c>
    </row>
    <row r="1548" spans="1:14" hidden="1" outlineLevel="2">
      <c r="A1548" s="293"/>
      <c r="B1548" s="332">
        <f t="shared" si="54"/>
        <v>103</v>
      </c>
      <c r="C1548" s="26" t="s">
        <v>1087</v>
      </c>
      <c r="D1548" s="246" t="s">
        <v>4187</v>
      </c>
      <c r="E1548" s="210" t="s">
        <v>1156</v>
      </c>
      <c r="F1548" s="210" t="s">
        <v>4676</v>
      </c>
      <c r="G1548" s="359"/>
      <c r="H1548" s="44"/>
      <c r="I1548" s="83"/>
      <c r="J1548" s="39" t="s">
        <v>1124</v>
      </c>
      <c r="K1548" s="36"/>
      <c r="L1548" s="98">
        <v>38362</v>
      </c>
      <c r="M1548" s="98"/>
      <c r="N1548" t="str">
        <f t="shared" si="53"/>
        <v/>
      </c>
    </row>
    <row r="1549" spans="1:14" ht="26.4" hidden="1" outlineLevel="2">
      <c r="A1549" s="293"/>
      <c r="B1549" s="332">
        <f t="shared" si="54"/>
        <v>103</v>
      </c>
      <c r="C1549" s="58" t="s">
        <v>593</v>
      </c>
      <c r="D1549" s="139" t="s">
        <v>594</v>
      </c>
      <c r="E1549" s="39" t="s">
        <v>1156</v>
      </c>
      <c r="F1549" s="42" t="s">
        <v>4676</v>
      </c>
      <c r="G1549" s="359"/>
      <c r="H1549" s="44"/>
      <c r="I1549" s="83"/>
      <c r="J1549" s="39"/>
      <c r="K1549" s="36"/>
      <c r="L1549" s="82">
        <v>39845</v>
      </c>
      <c r="M1549" s="98">
        <v>40575</v>
      </c>
      <c r="N1549" t="str">
        <f t="shared" si="53"/>
        <v/>
      </c>
    </row>
    <row r="1550" spans="1:14" ht="26.4" hidden="1" outlineLevel="2">
      <c r="A1550" s="293"/>
      <c r="B1550" s="332">
        <f t="shared" si="54"/>
        <v>103</v>
      </c>
      <c r="C1550" s="58" t="s">
        <v>595</v>
      </c>
      <c r="D1550" s="139" t="s">
        <v>596</v>
      </c>
      <c r="E1550" s="39" t="s">
        <v>1156</v>
      </c>
      <c r="F1550" s="42" t="s">
        <v>4676</v>
      </c>
      <c r="G1550" s="359"/>
      <c r="H1550" s="44"/>
      <c r="I1550" s="83"/>
      <c r="J1550" s="39"/>
      <c r="K1550" s="36"/>
      <c r="L1550" s="82">
        <v>39845</v>
      </c>
      <c r="M1550" s="98">
        <v>40575</v>
      </c>
      <c r="N1550" t="str">
        <f t="shared" si="53"/>
        <v/>
      </c>
    </row>
    <row r="1551" spans="1:14" hidden="1" outlineLevel="2">
      <c r="A1551" s="293"/>
      <c r="B1551" s="332">
        <f t="shared" si="54"/>
        <v>103</v>
      </c>
      <c r="C1551" s="58" t="s">
        <v>4077</v>
      </c>
      <c r="D1551" s="139" t="s">
        <v>4078</v>
      </c>
      <c r="E1551" s="39" t="s">
        <v>1156</v>
      </c>
      <c r="F1551" s="42" t="s">
        <v>4676</v>
      </c>
      <c r="G1551" s="359"/>
      <c r="H1551" s="44"/>
      <c r="I1551" s="83"/>
      <c r="J1551" s="39"/>
      <c r="K1551" s="36"/>
      <c r="L1551" s="82">
        <v>39845</v>
      </c>
      <c r="M1551" s="98">
        <v>40575</v>
      </c>
      <c r="N1551" t="str">
        <f t="shared" si="53"/>
        <v/>
      </c>
    </row>
    <row r="1552" spans="1:14" hidden="1" outlineLevel="2">
      <c r="A1552" s="293"/>
      <c r="B1552" s="332">
        <f t="shared" si="54"/>
        <v>103</v>
      </c>
      <c r="C1552" s="58" t="s">
        <v>910</v>
      </c>
      <c r="D1552" s="139" t="s">
        <v>911</v>
      </c>
      <c r="E1552" s="39" t="s">
        <v>1156</v>
      </c>
      <c r="F1552" s="42" t="s">
        <v>4676</v>
      </c>
      <c r="G1552" s="359"/>
      <c r="H1552" s="44"/>
      <c r="I1552" s="83"/>
      <c r="J1552" s="39"/>
      <c r="K1552" s="36"/>
      <c r="L1552" s="82">
        <v>39845</v>
      </c>
      <c r="M1552" s="98">
        <v>40575</v>
      </c>
      <c r="N1552" t="str">
        <f t="shared" si="53"/>
        <v/>
      </c>
    </row>
    <row r="1553" spans="1:14" hidden="1" outlineLevel="2">
      <c r="A1553" s="293"/>
      <c r="B1553" s="332">
        <f t="shared" si="54"/>
        <v>103</v>
      </c>
      <c r="C1553" s="58" t="s">
        <v>3102</v>
      </c>
      <c r="D1553" s="139" t="s">
        <v>4183</v>
      </c>
      <c r="E1553" s="39" t="s">
        <v>1156</v>
      </c>
      <c r="F1553" s="42" t="s">
        <v>4676</v>
      </c>
      <c r="G1553" s="359"/>
      <c r="H1553" s="44"/>
      <c r="I1553" s="83"/>
      <c r="J1553" s="39"/>
      <c r="K1553" s="36"/>
      <c r="L1553" s="82">
        <v>39845</v>
      </c>
      <c r="M1553" s="98">
        <v>40575</v>
      </c>
      <c r="N1553" t="str">
        <f t="shared" si="53"/>
        <v/>
      </c>
    </row>
    <row r="1554" spans="1:14" hidden="1" outlineLevel="2">
      <c r="A1554" s="293"/>
      <c r="B1554" s="332">
        <f t="shared" si="54"/>
        <v>103</v>
      </c>
      <c r="C1554" s="58" t="s">
        <v>3103</v>
      </c>
      <c r="D1554" s="139" t="s">
        <v>3104</v>
      </c>
      <c r="E1554" s="39" t="s">
        <v>1156</v>
      </c>
      <c r="F1554" s="42" t="s">
        <v>4676</v>
      </c>
      <c r="G1554" s="359"/>
      <c r="H1554" s="44"/>
      <c r="I1554" s="83"/>
      <c r="J1554" s="39"/>
      <c r="K1554" s="36"/>
      <c r="L1554" s="82">
        <v>39845</v>
      </c>
      <c r="M1554" s="98">
        <v>40575</v>
      </c>
      <c r="N1554" t="str">
        <f t="shared" si="53"/>
        <v/>
      </c>
    </row>
    <row r="1555" spans="1:14" hidden="1" outlineLevel="2">
      <c r="A1555" s="293"/>
      <c r="B1555" s="332">
        <f t="shared" si="54"/>
        <v>103</v>
      </c>
      <c r="C1555" s="58" t="s">
        <v>6131</v>
      </c>
      <c r="D1555" s="139" t="s">
        <v>6134</v>
      </c>
      <c r="E1555" s="39" t="s">
        <v>1156</v>
      </c>
      <c r="F1555" s="42" t="s">
        <v>4676</v>
      </c>
      <c r="G1555" s="359"/>
      <c r="H1555" s="44"/>
      <c r="I1555" s="83"/>
      <c r="J1555" s="39"/>
      <c r="K1555" s="36"/>
      <c r="L1555" s="82">
        <v>39845</v>
      </c>
      <c r="M1555" s="98">
        <v>42401</v>
      </c>
      <c r="N1555" t="str">
        <f t="shared" si="53"/>
        <v/>
      </c>
    </row>
    <row r="1556" spans="1:14" hidden="1" outlineLevel="2">
      <c r="A1556" s="293"/>
      <c r="B1556" s="332">
        <f t="shared" si="54"/>
        <v>103</v>
      </c>
      <c r="C1556" s="58" t="s">
        <v>6132</v>
      </c>
      <c r="D1556" s="139" t="s">
        <v>6133</v>
      </c>
      <c r="E1556" s="39" t="s">
        <v>1156</v>
      </c>
      <c r="F1556" s="42" t="s">
        <v>4676</v>
      </c>
      <c r="G1556" s="359"/>
      <c r="H1556" s="44"/>
      <c r="I1556" s="83"/>
      <c r="J1556" s="39"/>
      <c r="K1556" s="36"/>
      <c r="L1556" s="82">
        <v>39845</v>
      </c>
      <c r="M1556" s="98">
        <v>42401</v>
      </c>
      <c r="N1556" t="str">
        <f t="shared" si="53"/>
        <v/>
      </c>
    </row>
    <row r="1557" spans="1:14" hidden="1" outlineLevel="2">
      <c r="A1557" s="293"/>
      <c r="B1557" s="332">
        <f t="shared" si="54"/>
        <v>103</v>
      </c>
      <c r="C1557" s="58" t="s">
        <v>6125</v>
      </c>
      <c r="D1557" s="139" t="s">
        <v>6128</v>
      </c>
      <c r="E1557" s="39" t="s">
        <v>1156</v>
      </c>
      <c r="F1557" s="42" t="s">
        <v>4676</v>
      </c>
      <c r="G1557" s="359"/>
      <c r="H1557" s="44"/>
      <c r="I1557" s="83"/>
      <c r="J1557" s="39"/>
      <c r="K1557" s="36"/>
      <c r="L1557" s="82"/>
      <c r="M1557" s="98">
        <v>42401</v>
      </c>
      <c r="N1557" t="str">
        <f t="shared" si="53"/>
        <v/>
      </c>
    </row>
    <row r="1558" spans="1:14" hidden="1" outlineLevel="2">
      <c r="A1558" s="293"/>
      <c r="B1558" s="332">
        <f t="shared" si="54"/>
        <v>103</v>
      </c>
      <c r="C1558" s="58" t="s">
        <v>6126</v>
      </c>
      <c r="D1558" s="139" t="s">
        <v>6129</v>
      </c>
      <c r="E1558" s="39" t="s">
        <v>1156</v>
      </c>
      <c r="F1558" s="42" t="s">
        <v>4676</v>
      </c>
      <c r="G1558" s="359"/>
      <c r="H1558" s="44"/>
      <c r="I1558" s="83"/>
      <c r="J1558" s="39"/>
      <c r="K1558" s="36"/>
      <c r="L1558" s="82"/>
      <c r="M1558" s="98">
        <v>42401</v>
      </c>
      <c r="N1558" t="str">
        <f t="shared" si="53"/>
        <v/>
      </c>
    </row>
    <row r="1559" spans="1:14" hidden="1" outlineLevel="2">
      <c r="A1559" s="293"/>
      <c r="B1559" s="332">
        <f t="shared" si="54"/>
        <v>103</v>
      </c>
      <c r="C1559" s="58" t="s">
        <v>6127</v>
      </c>
      <c r="D1559" s="139" t="s">
        <v>6130</v>
      </c>
      <c r="E1559" s="39" t="s">
        <v>1156</v>
      </c>
      <c r="F1559" s="42" t="s">
        <v>4676</v>
      </c>
      <c r="G1559" s="359"/>
      <c r="H1559" s="44"/>
      <c r="I1559" s="83"/>
      <c r="J1559" s="39"/>
      <c r="K1559" s="36"/>
      <c r="L1559" s="82">
        <v>39845</v>
      </c>
      <c r="M1559" s="98">
        <v>42401</v>
      </c>
      <c r="N1559" t="str">
        <f t="shared" si="53"/>
        <v/>
      </c>
    </row>
    <row r="1560" spans="1:14" hidden="1" outlineLevel="2">
      <c r="A1560" s="293"/>
      <c r="B1560" s="332">
        <f t="shared" si="54"/>
        <v>103</v>
      </c>
      <c r="C1560" s="58" t="s">
        <v>6121</v>
      </c>
      <c r="D1560" s="139" t="s">
        <v>6124</v>
      </c>
      <c r="E1560" s="39" t="s">
        <v>1156</v>
      </c>
      <c r="F1560" s="42" t="s">
        <v>4676</v>
      </c>
      <c r="G1560" s="359"/>
      <c r="H1560" s="44"/>
      <c r="I1560" s="83"/>
      <c r="J1560" s="39"/>
      <c r="K1560" s="36"/>
      <c r="L1560" s="82"/>
      <c r="M1560" s="98">
        <v>42401</v>
      </c>
      <c r="N1560" t="str">
        <f t="shared" si="53"/>
        <v/>
      </c>
    </row>
    <row r="1561" spans="1:14" hidden="1" outlineLevel="2">
      <c r="A1561" s="293"/>
      <c r="B1561" s="332">
        <f t="shared" si="54"/>
        <v>103</v>
      </c>
      <c r="C1561" s="58" t="s">
        <v>6122</v>
      </c>
      <c r="D1561" s="139" t="s">
        <v>6123</v>
      </c>
      <c r="E1561" s="39" t="s">
        <v>1156</v>
      </c>
      <c r="F1561" s="42" t="s">
        <v>4676</v>
      </c>
      <c r="G1561" s="359"/>
      <c r="H1561" s="44"/>
      <c r="I1561" s="83"/>
      <c r="J1561" s="39"/>
      <c r="K1561" s="36"/>
      <c r="L1561" s="82">
        <v>39845</v>
      </c>
      <c r="M1561" s="98">
        <v>42401</v>
      </c>
      <c r="N1561" t="str">
        <f t="shared" si="53"/>
        <v/>
      </c>
    </row>
    <row r="1562" spans="1:14" ht="26.4" hidden="1" outlineLevel="2">
      <c r="A1562" s="293"/>
      <c r="B1562" s="332">
        <f t="shared" si="54"/>
        <v>103</v>
      </c>
      <c r="C1562" s="58" t="s">
        <v>597</v>
      </c>
      <c r="D1562" s="246" t="s">
        <v>598</v>
      </c>
      <c r="E1562" s="39" t="s">
        <v>1156</v>
      </c>
      <c r="F1562" s="42" t="s">
        <v>4676</v>
      </c>
      <c r="G1562" s="359"/>
      <c r="H1562" s="44"/>
      <c r="I1562" s="83"/>
      <c r="J1562" s="39"/>
      <c r="K1562" s="36"/>
      <c r="L1562" s="82">
        <v>39845</v>
      </c>
      <c r="M1562" s="98">
        <v>40575</v>
      </c>
      <c r="N1562" t="str">
        <f t="shared" si="53"/>
        <v/>
      </c>
    </row>
    <row r="1563" spans="1:14" hidden="1" outlineLevel="2">
      <c r="A1563" s="293"/>
      <c r="B1563" s="332">
        <f t="shared" si="54"/>
        <v>103</v>
      </c>
      <c r="C1563" s="58" t="s">
        <v>1924</v>
      </c>
      <c r="D1563" s="139" t="s">
        <v>5113</v>
      </c>
      <c r="E1563" s="39" t="s">
        <v>1156</v>
      </c>
      <c r="F1563" s="42" t="s">
        <v>4676</v>
      </c>
      <c r="G1563" s="359"/>
      <c r="H1563" s="44"/>
      <c r="I1563" s="83"/>
      <c r="J1563" s="39"/>
      <c r="K1563" s="36"/>
      <c r="L1563" s="82">
        <v>39845</v>
      </c>
      <c r="M1563" s="98">
        <v>40575</v>
      </c>
      <c r="N1563" t="str">
        <f t="shared" si="53"/>
        <v>DUPLICATE</v>
      </c>
    </row>
    <row r="1564" spans="1:14" hidden="1" outlineLevel="2">
      <c r="A1564" s="293"/>
      <c r="B1564" s="332">
        <f t="shared" si="54"/>
        <v>103</v>
      </c>
      <c r="C1564" s="58" t="s">
        <v>1925</v>
      </c>
      <c r="D1564" s="139" t="s">
        <v>5113</v>
      </c>
      <c r="E1564" s="39" t="s">
        <v>1156</v>
      </c>
      <c r="F1564" s="42" t="s">
        <v>4676</v>
      </c>
      <c r="G1564" s="359"/>
      <c r="H1564" s="44"/>
      <c r="I1564" s="83"/>
      <c r="J1564" s="39"/>
      <c r="K1564" s="36"/>
      <c r="L1564" s="82">
        <v>39845</v>
      </c>
      <c r="M1564" s="98">
        <v>40575</v>
      </c>
      <c r="N1564" t="str">
        <f t="shared" si="53"/>
        <v>DUPLICATE</v>
      </c>
    </row>
    <row r="1565" spans="1:14" hidden="1" outlineLevel="2">
      <c r="A1565" s="293"/>
      <c r="B1565" s="332">
        <f t="shared" si="54"/>
        <v>103</v>
      </c>
      <c r="C1565" s="58" t="s">
        <v>1926</v>
      </c>
      <c r="D1565" s="139" t="s">
        <v>5113</v>
      </c>
      <c r="E1565" s="39" t="s">
        <v>1156</v>
      </c>
      <c r="F1565" s="42" t="s">
        <v>4676</v>
      </c>
      <c r="G1565" s="359"/>
      <c r="H1565" s="44"/>
      <c r="I1565" s="83"/>
      <c r="J1565" s="39"/>
      <c r="K1565" s="36"/>
      <c r="L1565" s="82">
        <v>39845</v>
      </c>
      <c r="M1565" s="98">
        <v>40575</v>
      </c>
      <c r="N1565" t="str">
        <f t="shared" si="53"/>
        <v>DUPLICATE</v>
      </c>
    </row>
    <row r="1566" spans="1:14" hidden="1" outlineLevel="2">
      <c r="A1566" s="293"/>
      <c r="B1566" s="332">
        <f t="shared" si="54"/>
        <v>103</v>
      </c>
      <c r="C1566" s="58" t="s">
        <v>1927</v>
      </c>
      <c r="D1566" s="139" t="s">
        <v>5114</v>
      </c>
      <c r="E1566" s="39" t="s">
        <v>1156</v>
      </c>
      <c r="F1566" s="42" t="s">
        <v>4676</v>
      </c>
      <c r="G1566" s="359"/>
      <c r="H1566" s="44"/>
      <c r="I1566" s="83"/>
      <c r="J1566" s="39"/>
      <c r="K1566" s="36"/>
      <c r="L1566" s="82">
        <v>39845</v>
      </c>
      <c r="M1566" s="98">
        <v>40575</v>
      </c>
      <c r="N1566" t="str">
        <f t="shared" si="53"/>
        <v/>
      </c>
    </row>
    <row r="1567" spans="1:14" hidden="1" outlineLevel="2">
      <c r="A1567" s="293"/>
      <c r="B1567" s="332">
        <f t="shared" si="54"/>
        <v>103</v>
      </c>
      <c r="C1567" s="58" t="s">
        <v>1928</v>
      </c>
      <c r="D1567" s="139" t="s">
        <v>5113</v>
      </c>
      <c r="E1567" s="39" t="s">
        <v>1156</v>
      </c>
      <c r="F1567" s="42" t="s">
        <v>4676</v>
      </c>
      <c r="G1567" s="359"/>
      <c r="H1567" s="44"/>
      <c r="I1567" s="83"/>
      <c r="J1567" s="39"/>
      <c r="K1567" s="36"/>
      <c r="L1567" s="82">
        <v>39845</v>
      </c>
      <c r="M1567" s="98">
        <v>40575</v>
      </c>
      <c r="N1567" t="str">
        <f t="shared" si="53"/>
        <v>DUPLICATE</v>
      </c>
    </row>
    <row r="1568" spans="1:14" hidden="1" outlineLevel="2">
      <c r="A1568" s="293"/>
      <c r="B1568" s="332">
        <f t="shared" si="54"/>
        <v>103</v>
      </c>
      <c r="C1568" s="58" t="s">
        <v>1929</v>
      </c>
      <c r="D1568" s="139" t="s">
        <v>5115</v>
      </c>
      <c r="E1568" s="39" t="s">
        <v>1156</v>
      </c>
      <c r="F1568" s="42" t="s">
        <v>4676</v>
      </c>
      <c r="G1568" s="359"/>
      <c r="H1568" s="44"/>
      <c r="I1568" s="83"/>
      <c r="J1568" s="39"/>
      <c r="K1568" s="36"/>
      <c r="L1568" s="82">
        <v>39845</v>
      </c>
      <c r="M1568" s="98">
        <v>40575</v>
      </c>
      <c r="N1568" t="str">
        <f t="shared" si="53"/>
        <v/>
      </c>
    </row>
    <row r="1569" spans="1:14" hidden="1" outlineLevel="2">
      <c r="A1569" s="293"/>
      <c r="B1569" s="332">
        <f t="shared" si="54"/>
        <v>103</v>
      </c>
      <c r="C1569" s="58" t="s">
        <v>1930</v>
      </c>
      <c r="D1569" s="139" t="s">
        <v>646</v>
      </c>
      <c r="E1569" s="39" t="s">
        <v>1156</v>
      </c>
      <c r="F1569" s="42" t="s">
        <v>4676</v>
      </c>
      <c r="G1569" s="359"/>
      <c r="H1569" s="44"/>
      <c r="I1569" s="83"/>
      <c r="J1569" s="39"/>
      <c r="K1569" s="36"/>
      <c r="L1569" s="82">
        <v>39845</v>
      </c>
      <c r="M1569" s="98">
        <v>40575</v>
      </c>
      <c r="N1569" t="str">
        <f t="shared" si="53"/>
        <v/>
      </c>
    </row>
    <row r="1570" spans="1:14" hidden="1" outlineLevel="2">
      <c r="A1570" s="293"/>
      <c r="B1570" s="332">
        <f t="shared" si="54"/>
        <v>103</v>
      </c>
      <c r="C1570" s="58" t="s">
        <v>1931</v>
      </c>
      <c r="D1570" s="139" t="s">
        <v>5116</v>
      </c>
      <c r="E1570" s="39" t="s">
        <v>1156</v>
      </c>
      <c r="F1570" s="42" t="s">
        <v>4676</v>
      </c>
      <c r="G1570" s="359"/>
      <c r="H1570" s="44"/>
      <c r="I1570" s="83"/>
      <c r="J1570" s="39"/>
      <c r="K1570" s="36"/>
      <c r="L1570" s="82">
        <v>39845</v>
      </c>
      <c r="M1570" s="98">
        <v>40575</v>
      </c>
      <c r="N1570" t="str">
        <f t="shared" si="53"/>
        <v/>
      </c>
    </row>
    <row r="1571" spans="1:14" hidden="1" outlineLevel="2">
      <c r="A1571" s="293"/>
      <c r="B1571" s="332">
        <f t="shared" si="54"/>
        <v>103</v>
      </c>
      <c r="C1571" s="58" t="s">
        <v>6135</v>
      </c>
      <c r="D1571" s="139" t="s">
        <v>6152</v>
      </c>
      <c r="E1571" s="39" t="s">
        <v>1156</v>
      </c>
      <c r="F1571" s="42" t="s">
        <v>4676</v>
      </c>
      <c r="G1571" s="359"/>
      <c r="H1571" s="44"/>
      <c r="I1571" s="83"/>
      <c r="J1571" s="39"/>
      <c r="K1571" s="36"/>
      <c r="L1571" s="82"/>
      <c r="M1571" s="98">
        <v>42401</v>
      </c>
      <c r="N1571" t="str">
        <f t="shared" si="53"/>
        <v/>
      </c>
    </row>
    <row r="1572" spans="1:14" hidden="1" outlineLevel="2">
      <c r="A1572" s="293"/>
      <c r="B1572" s="332">
        <f t="shared" si="54"/>
        <v>103</v>
      </c>
      <c r="C1572" s="58" t="s">
        <v>6136</v>
      </c>
      <c r="D1572" s="139" t="s">
        <v>6144</v>
      </c>
      <c r="E1572" s="39" t="s">
        <v>1156</v>
      </c>
      <c r="F1572" s="42" t="s">
        <v>4676</v>
      </c>
      <c r="G1572" s="359"/>
      <c r="H1572" s="44"/>
      <c r="I1572" s="83"/>
      <c r="J1572" s="39"/>
      <c r="K1572" s="36"/>
      <c r="L1572" s="82"/>
      <c r="M1572" s="98">
        <v>42401</v>
      </c>
      <c r="N1572" t="str">
        <f t="shared" si="53"/>
        <v/>
      </c>
    </row>
    <row r="1573" spans="1:14" hidden="1" outlineLevel="2">
      <c r="A1573" s="293"/>
      <c r="B1573" s="332">
        <f t="shared" si="54"/>
        <v>103</v>
      </c>
      <c r="C1573" s="58" t="s">
        <v>6137</v>
      </c>
      <c r="D1573" s="139" t="s">
        <v>6145</v>
      </c>
      <c r="E1573" s="39" t="s">
        <v>1156</v>
      </c>
      <c r="F1573" s="42" t="s">
        <v>4676</v>
      </c>
      <c r="G1573" s="359"/>
      <c r="H1573" s="44"/>
      <c r="I1573" s="83"/>
      <c r="J1573" s="39"/>
      <c r="K1573" s="36"/>
      <c r="L1573" s="82"/>
      <c r="M1573" s="98">
        <v>42401</v>
      </c>
      <c r="N1573" t="str">
        <f t="shared" si="53"/>
        <v/>
      </c>
    </row>
    <row r="1574" spans="1:14" hidden="1" outlineLevel="2">
      <c r="A1574" s="293"/>
      <c r="B1574" s="332">
        <f t="shared" si="54"/>
        <v>103</v>
      </c>
      <c r="C1574" s="58" t="s">
        <v>6138</v>
      </c>
      <c r="D1574" s="139" t="s">
        <v>6146</v>
      </c>
      <c r="E1574" s="39" t="s">
        <v>1156</v>
      </c>
      <c r="F1574" s="42" t="s">
        <v>4676</v>
      </c>
      <c r="G1574" s="359"/>
      <c r="H1574" s="44"/>
      <c r="I1574" s="83"/>
      <c r="J1574" s="39"/>
      <c r="K1574" s="36"/>
      <c r="L1574" s="82"/>
      <c r="M1574" s="98">
        <v>42401</v>
      </c>
      <c r="N1574" t="str">
        <f t="shared" si="53"/>
        <v/>
      </c>
    </row>
    <row r="1575" spans="1:14" hidden="1" outlineLevel="2">
      <c r="A1575" s="293"/>
      <c r="B1575" s="332">
        <f t="shared" si="54"/>
        <v>103</v>
      </c>
      <c r="C1575" s="58" t="s">
        <v>6139</v>
      </c>
      <c r="D1575" s="139" t="s">
        <v>6147</v>
      </c>
      <c r="E1575" s="39" t="s">
        <v>1156</v>
      </c>
      <c r="F1575" s="42" t="s">
        <v>4676</v>
      </c>
      <c r="G1575" s="359"/>
      <c r="H1575" s="44"/>
      <c r="I1575" s="83"/>
      <c r="J1575" s="39"/>
      <c r="K1575" s="36"/>
      <c r="L1575" s="82"/>
      <c r="M1575" s="98">
        <v>42401</v>
      </c>
      <c r="N1575" t="str">
        <f t="shared" si="53"/>
        <v/>
      </c>
    </row>
    <row r="1576" spans="1:14" hidden="1" outlineLevel="2">
      <c r="A1576" s="293"/>
      <c r="B1576" s="332">
        <f t="shared" si="54"/>
        <v>103</v>
      </c>
      <c r="C1576" s="58" t="s">
        <v>6140</v>
      </c>
      <c r="D1576" s="139" t="s">
        <v>6148</v>
      </c>
      <c r="E1576" s="39" t="s">
        <v>1156</v>
      </c>
      <c r="F1576" s="42" t="s">
        <v>4676</v>
      </c>
      <c r="G1576" s="359"/>
      <c r="H1576" s="44"/>
      <c r="I1576" s="83"/>
      <c r="J1576" s="39"/>
      <c r="K1576" s="36"/>
      <c r="L1576" s="82"/>
      <c r="M1576" s="98">
        <v>42401</v>
      </c>
      <c r="N1576" t="str">
        <f t="shared" si="53"/>
        <v/>
      </c>
    </row>
    <row r="1577" spans="1:14" hidden="1" outlineLevel="2">
      <c r="A1577" s="293"/>
      <c r="B1577" s="332">
        <f t="shared" si="54"/>
        <v>103</v>
      </c>
      <c r="C1577" s="58" t="s">
        <v>6141</v>
      </c>
      <c r="D1577" s="139" t="s">
        <v>6149</v>
      </c>
      <c r="E1577" s="39" t="s">
        <v>1156</v>
      </c>
      <c r="F1577" s="42" t="s">
        <v>4676</v>
      </c>
      <c r="G1577" s="359"/>
      <c r="H1577" s="44"/>
      <c r="I1577" s="83"/>
      <c r="J1577" s="39"/>
      <c r="K1577" s="36"/>
      <c r="L1577" s="82"/>
      <c r="M1577" s="98">
        <v>42401</v>
      </c>
      <c r="N1577" t="str">
        <f t="shared" si="53"/>
        <v/>
      </c>
    </row>
    <row r="1578" spans="1:14" hidden="1" outlineLevel="2">
      <c r="A1578" s="293"/>
      <c r="B1578" s="332">
        <f t="shared" si="54"/>
        <v>103</v>
      </c>
      <c r="C1578" s="58" t="s">
        <v>6142</v>
      </c>
      <c r="D1578" s="139" t="s">
        <v>6150</v>
      </c>
      <c r="E1578" s="39" t="s">
        <v>1156</v>
      </c>
      <c r="F1578" s="42" t="s">
        <v>4676</v>
      </c>
      <c r="G1578" s="359"/>
      <c r="H1578" s="44"/>
      <c r="I1578" s="83"/>
      <c r="J1578" s="39"/>
      <c r="K1578" s="36"/>
      <c r="L1578" s="82"/>
      <c r="M1578" s="98">
        <v>42401</v>
      </c>
      <c r="N1578" t="str">
        <f t="shared" si="53"/>
        <v/>
      </c>
    </row>
    <row r="1579" spans="1:14" hidden="1" outlineLevel="2">
      <c r="A1579" s="293"/>
      <c r="B1579" s="332">
        <f t="shared" si="54"/>
        <v>103</v>
      </c>
      <c r="C1579" s="58" t="s">
        <v>6143</v>
      </c>
      <c r="D1579" s="139" t="s">
        <v>6151</v>
      </c>
      <c r="E1579" s="39" t="s">
        <v>1156</v>
      </c>
      <c r="F1579" s="42" t="s">
        <v>4676</v>
      </c>
      <c r="G1579" s="359"/>
      <c r="H1579" s="44"/>
      <c r="I1579" s="83"/>
      <c r="J1579" s="39"/>
      <c r="K1579" s="36"/>
      <c r="L1579" s="82">
        <v>39845</v>
      </c>
      <c r="M1579" s="98">
        <v>42401</v>
      </c>
      <c r="N1579" t="str">
        <f t="shared" si="53"/>
        <v/>
      </c>
    </row>
    <row r="1580" spans="1:14" hidden="1" outlineLevel="2">
      <c r="A1580" s="293"/>
      <c r="B1580" s="332">
        <f t="shared" si="54"/>
        <v>103</v>
      </c>
      <c r="C1580" s="58" t="s">
        <v>1932</v>
      </c>
      <c r="D1580" s="139" t="s">
        <v>5118</v>
      </c>
      <c r="E1580" s="39" t="s">
        <v>1156</v>
      </c>
      <c r="F1580" s="42" t="s">
        <v>4676</v>
      </c>
      <c r="G1580" s="359"/>
      <c r="H1580" s="44"/>
      <c r="I1580" s="83"/>
      <c r="J1580" s="39"/>
      <c r="K1580" s="36"/>
      <c r="L1580" s="82">
        <v>39845</v>
      </c>
      <c r="M1580" s="98">
        <v>40575</v>
      </c>
      <c r="N1580" t="str">
        <f t="shared" si="53"/>
        <v/>
      </c>
    </row>
    <row r="1581" spans="1:14" hidden="1" outlineLevel="2">
      <c r="A1581" s="293"/>
      <c r="B1581" s="332">
        <f t="shared" si="54"/>
        <v>103</v>
      </c>
      <c r="C1581" s="58" t="s">
        <v>1933</v>
      </c>
      <c r="D1581" s="139" t="s">
        <v>5117</v>
      </c>
      <c r="E1581" s="39" t="s">
        <v>1156</v>
      </c>
      <c r="F1581" s="42" t="s">
        <v>4676</v>
      </c>
      <c r="G1581" s="359"/>
      <c r="H1581" s="44"/>
      <c r="I1581" s="83"/>
      <c r="J1581" s="39"/>
      <c r="K1581" s="36"/>
      <c r="L1581" s="82">
        <v>39845</v>
      </c>
      <c r="M1581" s="98">
        <v>40575</v>
      </c>
      <c r="N1581" t="str">
        <f t="shared" si="53"/>
        <v/>
      </c>
    </row>
    <row r="1582" spans="1:14" hidden="1" outlineLevel="2">
      <c r="A1582" s="293"/>
      <c r="B1582" s="332">
        <f t="shared" si="54"/>
        <v>103</v>
      </c>
      <c r="C1582" s="58" t="s">
        <v>6153</v>
      </c>
      <c r="D1582" s="139" t="s">
        <v>6159</v>
      </c>
      <c r="E1582" s="39" t="s">
        <v>1156</v>
      </c>
      <c r="F1582" s="42" t="s">
        <v>4676</v>
      </c>
      <c r="G1582" s="359"/>
      <c r="H1582" s="44"/>
      <c r="I1582" s="83"/>
      <c r="J1582" s="39"/>
      <c r="K1582" s="36"/>
      <c r="L1582" s="82"/>
      <c r="M1582" s="98">
        <v>42401</v>
      </c>
      <c r="N1582" t="str">
        <f t="shared" si="53"/>
        <v/>
      </c>
    </row>
    <row r="1583" spans="1:14" hidden="1" outlineLevel="2">
      <c r="A1583" s="293"/>
      <c r="B1583" s="332">
        <f t="shared" si="54"/>
        <v>103</v>
      </c>
      <c r="C1583" s="58" t="s">
        <v>6154</v>
      </c>
      <c r="D1583" s="139" t="s">
        <v>6160</v>
      </c>
      <c r="E1583" s="39" t="s">
        <v>1156</v>
      </c>
      <c r="F1583" s="42" t="s">
        <v>4676</v>
      </c>
      <c r="G1583" s="359"/>
      <c r="H1583" s="44"/>
      <c r="I1583" s="83"/>
      <c r="J1583" s="39"/>
      <c r="K1583" s="36"/>
      <c r="L1583" s="82"/>
      <c r="M1583" s="98">
        <v>42401</v>
      </c>
      <c r="N1583" t="str">
        <f t="shared" si="53"/>
        <v/>
      </c>
    </row>
    <row r="1584" spans="1:14" hidden="1" outlineLevel="2">
      <c r="A1584" s="293"/>
      <c r="B1584" s="332">
        <f t="shared" si="54"/>
        <v>103</v>
      </c>
      <c r="C1584" s="58" t="s">
        <v>6155</v>
      </c>
      <c r="D1584" s="139" t="s">
        <v>6161</v>
      </c>
      <c r="E1584" s="39" t="s">
        <v>1156</v>
      </c>
      <c r="F1584" s="42" t="s">
        <v>4676</v>
      </c>
      <c r="G1584" s="359"/>
      <c r="H1584" s="44"/>
      <c r="I1584" s="83"/>
      <c r="J1584" s="39"/>
      <c r="K1584" s="36"/>
      <c r="L1584" s="82"/>
      <c r="M1584" s="98">
        <v>42401</v>
      </c>
      <c r="N1584" t="str">
        <f t="shared" si="53"/>
        <v/>
      </c>
    </row>
    <row r="1585" spans="1:14" hidden="1" outlineLevel="2">
      <c r="A1585" s="293"/>
      <c r="B1585" s="332">
        <f t="shared" si="54"/>
        <v>103</v>
      </c>
      <c r="C1585" s="58" t="s">
        <v>6156</v>
      </c>
      <c r="D1585" s="139" t="s">
        <v>6162</v>
      </c>
      <c r="E1585" s="39" t="s">
        <v>1156</v>
      </c>
      <c r="F1585" s="42" t="s">
        <v>4676</v>
      </c>
      <c r="G1585" s="359"/>
      <c r="H1585" s="44"/>
      <c r="I1585" s="83"/>
      <c r="J1585" s="39"/>
      <c r="K1585" s="36"/>
      <c r="L1585" s="82"/>
      <c r="M1585" s="98">
        <v>42401</v>
      </c>
      <c r="N1585" t="str">
        <f t="shared" si="53"/>
        <v/>
      </c>
    </row>
    <row r="1586" spans="1:14" hidden="1" outlineLevel="2">
      <c r="A1586" s="293"/>
      <c r="B1586" s="332">
        <f t="shared" si="54"/>
        <v>103</v>
      </c>
      <c r="C1586" s="58" t="s">
        <v>6157</v>
      </c>
      <c r="D1586" s="139" t="s">
        <v>6163</v>
      </c>
      <c r="E1586" s="39" t="s">
        <v>1156</v>
      </c>
      <c r="F1586" s="42" t="s">
        <v>4676</v>
      </c>
      <c r="G1586" s="359"/>
      <c r="H1586" s="44"/>
      <c r="I1586" s="83"/>
      <c r="J1586" s="39"/>
      <c r="K1586" s="36"/>
      <c r="L1586" s="82"/>
      <c r="M1586" s="98">
        <v>42401</v>
      </c>
      <c r="N1586" t="str">
        <f t="shared" si="53"/>
        <v/>
      </c>
    </row>
    <row r="1587" spans="1:14" hidden="1" outlineLevel="2">
      <c r="A1587" s="293"/>
      <c r="B1587" s="332">
        <f t="shared" si="54"/>
        <v>103</v>
      </c>
      <c r="C1587" s="58" t="s">
        <v>6158</v>
      </c>
      <c r="D1587" s="139" t="s">
        <v>6164</v>
      </c>
      <c r="E1587" s="39" t="s">
        <v>1156</v>
      </c>
      <c r="F1587" s="42" t="s">
        <v>4676</v>
      </c>
      <c r="G1587" s="359"/>
      <c r="H1587" s="44"/>
      <c r="I1587" s="83"/>
      <c r="J1587" s="39"/>
      <c r="K1587" s="36"/>
      <c r="L1587" s="82">
        <v>39845</v>
      </c>
      <c r="M1587" s="98">
        <v>42401</v>
      </c>
      <c r="N1587" t="str">
        <f t="shared" si="53"/>
        <v/>
      </c>
    </row>
    <row r="1588" spans="1:14" hidden="1" outlineLevel="2">
      <c r="A1588" s="293"/>
      <c r="B1588" s="332">
        <f t="shared" si="54"/>
        <v>103</v>
      </c>
      <c r="C1588" s="58" t="s">
        <v>1934</v>
      </c>
      <c r="D1588" s="139" t="s">
        <v>3189</v>
      </c>
      <c r="E1588" s="39" t="s">
        <v>1156</v>
      </c>
      <c r="F1588" s="42" t="s">
        <v>4676</v>
      </c>
      <c r="G1588" s="359"/>
      <c r="H1588" s="44"/>
      <c r="I1588" s="83"/>
      <c r="J1588" s="39"/>
      <c r="K1588" s="36"/>
      <c r="L1588" s="82">
        <v>39845</v>
      </c>
      <c r="M1588" s="98">
        <v>40575</v>
      </c>
      <c r="N1588" t="str">
        <f t="shared" si="53"/>
        <v/>
      </c>
    </row>
    <row r="1589" spans="1:14" hidden="1" outlineLevel="2">
      <c r="A1589" s="293"/>
      <c r="B1589" s="332">
        <f t="shared" si="54"/>
        <v>103</v>
      </c>
      <c r="C1589" s="58" t="s">
        <v>6177</v>
      </c>
      <c r="D1589" s="139" t="s">
        <v>6178</v>
      </c>
      <c r="E1589" s="39" t="s">
        <v>1156</v>
      </c>
      <c r="F1589" s="42" t="s">
        <v>4676</v>
      </c>
      <c r="G1589" s="359"/>
      <c r="H1589" s="44"/>
      <c r="I1589" s="83"/>
      <c r="J1589" s="39"/>
      <c r="K1589" s="36"/>
      <c r="L1589" s="82"/>
      <c r="M1589" s="98">
        <v>42401</v>
      </c>
      <c r="N1589" t="str">
        <f t="shared" si="53"/>
        <v/>
      </c>
    </row>
    <row r="1590" spans="1:14" hidden="1" outlineLevel="2">
      <c r="A1590" s="293"/>
      <c r="B1590" s="332">
        <f t="shared" si="54"/>
        <v>103</v>
      </c>
      <c r="C1590" s="58" t="s">
        <v>6179</v>
      </c>
      <c r="D1590" s="139" t="s">
        <v>6180</v>
      </c>
      <c r="E1590" s="39" t="s">
        <v>1156</v>
      </c>
      <c r="F1590" s="42" t="s">
        <v>4676</v>
      </c>
      <c r="G1590" s="359"/>
      <c r="H1590" s="44"/>
      <c r="I1590" s="83"/>
      <c r="J1590" s="39"/>
      <c r="K1590" s="36"/>
      <c r="L1590" s="82"/>
      <c r="M1590" s="98">
        <v>42401</v>
      </c>
      <c r="N1590" t="str">
        <f t="shared" si="53"/>
        <v/>
      </c>
    </row>
    <row r="1591" spans="1:14" hidden="1" outlineLevel="2">
      <c r="A1591" s="293"/>
      <c r="B1591" s="332">
        <f t="shared" si="54"/>
        <v>103</v>
      </c>
      <c r="C1591" s="58" t="s">
        <v>6181</v>
      </c>
      <c r="D1591" s="139" t="s">
        <v>6182</v>
      </c>
      <c r="E1591" s="39" t="s">
        <v>1156</v>
      </c>
      <c r="F1591" s="42" t="s">
        <v>4676</v>
      </c>
      <c r="G1591" s="359"/>
      <c r="H1591" s="44"/>
      <c r="I1591" s="83"/>
      <c r="J1591" s="39"/>
      <c r="K1591" s="36"/>
      <c r="L1591" s="82"/>
      <c r="M1591" s="98">
        <v>42401</v>
      </c>
      <c r="N1591" t="str">
        <f t="shared" ref="N1591:N1654" si="55">IF(D1591="NA","",IF(COUNTIF($D$2:$D$4998,D1591)&gt;1,"DUPLICATE",""))</f>
        <v/>
      </c>
    </row>
    <row r="1592" spans="1:14" hidden="1" outlineLevel="2">
      <c r="A1592" s="293"/>
      <c r="B1592" s="332">
        <f t="shared" si="54"/>
        <v>103</v>
      </c>
      <c r="C1592" s="58" t="s">
        <v>6183</v>
      </c>
      <c r="D1592" s="139" t="s">
        <v>6184</v>
      </c>
      <c r="E1592" s="39" t="s">
        <v>1156</v>
      </c>
      <c r="F1592" s="42" t="s">
        <v>4676</v>
      </c>
      <c r="G1592" s="359"/>
      <c r="H1592" s="44"/>
      <c r="I1592" s="83"/>
      <c r="J1592" s="39"/>
      <c r="K1592" s="36"/>
      <c r="L1592" s="82"/>
      <c r="M1592" s="98">
        <v>42401</v>
      </c>
      <c r="N1592" t="str">
        <f t="shared" si="55"/>
        <v/>
      </c>
    </row>
    <row r="1593" spans="1:14" hidden="1" outlineLevel="2">
      <c r="A1593" s="293"/>
      <c r="B1593" s="332">
        <f t="shared" si="54"/>
        <v>103</v>
      </c>
      <c r="C1593" s="58" t="s">
        <v>6185</v>
      </c>
      <c r="D1593" s="139" t="s">
        <v>6186</v>
      </c>
      <c r="E1593" s="137" t="s">
        <v>1156</v>
      </c>
      <c r="F1593" s="138" t="s">
        <v>4676</v>
      </c>
      <c r="G1593" s="359"/>
      <c r="H1593" s="44"/>
      <c r="I1593" s="83"/>
      <c r="J1593" s="39"/>
      <c r="K1593" s="36"/>
      <c r="L1593" s="82">
        <v>39845</v>
      </c>
      <c r="M1593" s="98">
        <v>42401</v>
      </c>
      <c r="N1593" t="str">
        <f t="shared" si="55"/>
        <v/>
      </c>
    </row>
    <row r="1594" spans="1:14" hidden="1" outlineLevel="2">
      <c r="A1594" s="293"/>
      <c r="B1594" s="332">
        <f t="shared" si="54"/>
        <v>103</v>
      </c>
      <c r="C1594" s="58" t="s">
        <v>6165</v>
      </c>
      <c r="D1594" s="139" t="s">
        <v>6171</v>
      </c>
      <c r="E1594" s="137" t="s">
        <v>1156</v>
      </c>
      <c r="F1594" s="138" t="s">
        <v>4676</v>
      </c>
      <c r="G1594" s="359"/>
      <c r="H1594" s="44"/>
      <c r="I1594" s="83"/>
      <c r="J1594" s="39"/>
      <c r="K1594" s="36"/>
      <c r="L1594" s="82"/>
      <c r="M1594" s="98">
        <v>42401</v>
      </c>
      <c r="N1594" t="str">
        <f t="shared" si="55"/>
        <v/>
      </c>
    </row>
    <row r="1595" spans="1:14" hidden="1" outlineLevel="2">
      <c r="A1595" s="293"/>
      <c r="B1595" s="332">
        <f t="shared" si="54"/>
        <v>103</v>
      </c>
      <c r="C1595" s="58" t="s">
        <v>6166</v>
      </c>
      <c r="D1595" s="139" t="s">
        <v>6172</v>
      </c>
      <c r="E1595" s="137" t="s">
        <v>1156</v>
      </c>
      <c r="F1595" s="138" t="s">
        <v>4676</v>
      </c>
      <c r="G1595" s="359"/>
      <c r="H1595" s="44"/>
      <c r="I1595" s="83"/>
      <c r="J1595" s="39"/>
      <c r="K1595" s="36"/>
      <c r="L1595" s="82"/>
      <c r="M1595" s="98">
        <v>42401</v>
      </c>
      <c r="N1595" t="str">
        <f t="shared" si="55"/>
        <v/>
      </c>
    </row>
    <row r="1596" spans="1:14" hidden="1" outlineLevel="2">
      <c r="A1596" s="293"/>
      <c r="B1596" s="332">
        <f t="shared" si="54"/>
        <v>103</v>
      </c>
      <c r="C1596" s="58" t="s">
        <v>6167</v>
      </c>
      <c r="D1596" s="139" t="s">
        <v>6173</v>
      </c>
      <c r="E1596" s="137" t="s">
        <v>1156</v>
      </c>
      <c r="F1596" s="138" t="s">
        <v>4676</v>
      </c>
      <c r="G1596" s="359"/>
      <c r="H1596" s="44"/>
      <c r="I1596" s="83"/>
      <c r="J1596" s="39"/>
      <c r="K1596" s="36"/>
      <c r="L1596" s="82"/>
      <c r="M1596" s="98">
        <v>42401</v>
      </c>
      <c r="N1596" t="str">
        <f t="shared" si="55"/>
        <v/>
      </c>
    </row>
    <row r="1597" spans="1:14" hidden="1" outlineLevel="2">
      <c r="A1597" s="293"/>
      <c r="B1597" s="332">
        <f t="shared" si="54"/>
        <v>103</v>
      </c>
      <c r="C1597" s="58" t="s">
        <v>6168</v>
      </c>
      <c r="D1597" s="139" t="s">
        <v>6174</v>
      </c>
      <c r="E1597" s="137" t="s">
        <v>1156</v>
      </c>
      <c r="F1597" s="138" t="s">
        <v>4676</v>
      </c>
      <c r="G1597" s="359"/>
      <c r="H1597" s="44"/>
      <c r="I1597" s="83"/>
      <c r="J1597" s="39"/>
      <c r="K1597" s="36"/>
      <c r="L1597" s="82"/>
      <c r="M1597" s="98">
        <v>42401</v>
      </c>
      <c r="N1597" t="str">
        <f t="shared" si="55"/>
        <v/>
      </c>
    </row>
    <row r="1598" spans="1:14" hidden="1" outlineLevel="2">
      <c r="A1598" s="293"/>
      <c r="B1598" s="332">
        <f t="shared" si="54"/>
        <v>103</v>
      </c>
      <c r="C1598" s="58" t="s">
        <v>6169</v>
      </c>
      <c r="D1598" s="139" t="s">
        <v>6175</v>
      </c>
      <c r="E1598" s="137" t="s">
        <v>1156</v>
      </c>
      <c r="F1598" s="138" t="s">
        <v>4676</v>
      </c>
      <c r="G1598" s="359"/>
      <c r="H1598" s="44"/>
      <c r="I1598" s="83"/>
      <c r="J1598" s="39"/>
      <c r="K1598" s="36"/>
      <c r="L1598" s="82"/>
      <c r="M1598" s="98">
        <v>42401</v>
      </c>
      <c r="N1598" t="str">
        <f t="shared" si="55"/>
        <v/>
      </c>
    </row>
    <row r="1599" spans="1:14" hidden="1" outlineLevel="2">
      <c r="A1599" s="293"/>
      <c r="B1599" s="332">
        <f t="shared" si="54"/>
        <v>103</v>
      </c>
      <c r="C1599" s="26" t="s">
        <v>6170</v>
      </c>
      <c r="D1599" s="139" t="s">
        <v>6176</v>
      </c>
      <c r="E1599" s="39" t="s">
        <v>1156</v>
      </c>
      <c r="F1599" s="42" t="s">
        <v>4676</v>
      </c>
      <c r="G1599" s="359"/>
      <c r="H1599" s="44"/>
      <c r="I1599" s="83"/>
      <c r="J1599" s="39"/>
      <c r="K1599" s="36"/>
      <c r="L1599" s="82">
        <v>39845</v>
      </c>
      <c r="M1599" s="98">
        <v>42401</v>
      </c>
      <c r="N1599" t="str">
        <f t="shared" si="55"/>
        <v/>
      </c>
    </row>
    <row r="1600" spans="1:14" hidden="1" outlineLevel="2">
      <c r="A1600" s="293"/>
      <c r="B1600" s="332">
        <f t="shared" ref="B1600:B1663" si="56">IF(A1600&gt;0,A1600,B1599)</f>
        <v>103</v>
      </c>
      <c r="C1600" s="58" t="s">
        <v>3105</v>
      </c>
      <c r="D1600" s="139" t="s">
        <v>3106</v>
      </c>
      <c r="E1600" s="39" t="s">
        <v>1156</v>
      </c>
      <c r="F1600" s="42" t="s">
        <v>4676</v>
      </c>
      <c r="G1600" s="359"/>
      <c r="H1600" s="44"/>
      <c r="I1600" s="83"/>
      <c r="J1600" s="39"/>
      <c r="K1600" s="36"/>
      <c r="L1600" s="82">
        <v>39845</v>
      </c>
      <c r="M1600" s="98">
        <v>40575</v>
      </c>
      <c r="N1600" t="str">
        <f t="shared" si="55"/>
        <v/>
      </c>
    </row>
    <row r="1601" spans="1:14" hidden="1" outlineLevel="2">
      <c r="A1601" s="293"/>
      <c r="B1601" s="332">
        <f t="shared" si="56"/>
        <v>103</v>
      </c>
      <c r="C1601" s="58" t="s">
        <v>3108</v>
      </c>
      <c r="D1601" s="139" t="s">
        <v>3109</v>
      </c>
      <c r="E1601" s="39" t="s">
        <v>1156</v>
      </c>
      <c r="F1601" s="42" t="s">
        <v>4676</v>
      </c>
      <c r="G1601" s="359"/>
      <c r="H1601" s="44"/>
      <c r="I1601" s="83"/>
      <c r="J1601" s="39"/>
      <c r="K1601" s="36"/>
      <c r="L1601" s="82">
        <v>39845</v>
      </c>
      <c r="M1601" s="98">
        <v>40575</v>
      </c>
      <c r="N1601" t="str">
        <f t="shared" si="55"/>
        <v/>
      </c>
    </row>
    <row r="1602" spans="1:14" hidden="1" outlineLevel="2">
      <c r="A1602" s="293"/>
      <c r="B1602" s="332">
        <f t="shared" si="56"/>
        <v>103</v>
      </c>
      <c r="C1602" s="26" t="s">
        <v>1085</v>
      </c>
      <c r="D1602" s="246" t="s">
        <v>4185</v>
      </c>
      <c r="E1602" s="210" t="s">
        <v>1156</v>
      </c>
      <c r="F1602" s="210" t="s">
        <v>4676</v>
      </c>
      <c r="G1602" s="359"/>
      <c r="H1602" s="44"/>
      <c r="I1602" s="83"/>
      <c r="J1602" s="39" t="s">
        <v>1124</v>
      </c>
      <c r="K1602" s="139"/>
      <c r="L1602" s="82">
        <v>38362</v>
      </c>
      <c r="M1602" s="82"/>
      <c r="N1602" t="str">
        <f t="shared" si="55"/>
        <v/>
      </c>
    </row>
    <row r="1603" spans="1:14" hidden="1" outlineLevel="2">
      <c r="A1603" s="293"/>
      <c r="B1603" s="332">
        <f t="shared" si="56"/>
        <v>103</v>
      </c>
      <c r="C1603" s="26" t="s">
        <v>1084</v>
      </c>
      <c r="D1603" s="246" t="s">
        <v>4184</v>
      </c>
      <c r="E1603" s="210" t="s">
        <v>1156</v>
      </c>
      <c r="F1603" s="210" t="s">
        <v>4676</v>
      </c>
      <c r="G1603" s="359"/>
      <c r="H1603" s="44"/>
      <c r="I1603" s="83"/>
      <c r="J1603" s="42"/>
      <c r="K1603" s="139"/>
      <c r="L1603" s="82">
        <v>39845</v>
      </c>
      <c r="M1603" s="82"/>
      <c r="N1603" t="str">
        <f t="shared" si="55"/>
        <v/>
      </c>
    </row>
    <row r="1604" spans="1:14" hidden="1" outlineLevel="2">
      <c r="A1604" s="286"/>
      <c r="B1604" s="332">
        <f t="shared" si="56"/>
        <v>103</v>
      </c>
      <c r="C1604" s="58" t="s">
        <v>4069</v>
      </c>
      <c r="D1604" s="139" t="s">
        <v>82</v>
      </c>
      <c r="E1604" s="39" t="s">
        <v>1156</v>
      </c>
      <c r="F1604" s="42" t="s">
        <v>4676</v>
      </c>
      <c r="G1604" s="79"/>
      <c r="H1604" s="44"/>
      <c r="I1604" s="244"/>
      <c r="J1604" s="362" t="s">
        <v>1124</v>
      </c>
      <c r="K1604" s="126"/>
      <c r="L1604" s="260">
        <v>38362</v>
      </c>
      <c r="M1604" s="98">
        <v>40575</v>
      </c>
      <c r="N1604" t="str">
        <f t="shared" si="55"/>
        <v/>
      </c>
    </row>
    <row r="1605" spans="1:14" ht="26.4" hidden="1" outlineLevel="1" collapsed="1">
      <c r="A1605" s="366">
        <v>104</v>
      </c>
      <c r="B1605" s="332">
        <f t="shared" si="56"/>
        <v>104</v>
      </c>
      <c r="C1605" s="384" t="s">
        <v>5030</v>
      </c>
      <c r="D1605" s="40"/>
      <c r="E1605" s="75" t="s">
        <v>2798</v>
      </c>
      <c r="F1605" s="75" t="s">
        <v>4676</v>
      </c>
      <c r="G1605" s="77" t="s">
        <v>1078</v>
      </c>
      <c r="H1605" s="44"/>
      <c r="I1605" s="44"/>
      <c r="J1605" s="52" t="s">
        <v>1124</v>
      </c>
      <c r="K1605" s="79"/>
      <c r="L1605" s="80">
        <v>38362</v>
      </c>
      <c r="M1605" s="80">
        <v>41306</v>
      </c>
      <c r="N1605" t="str">
        <f t="shared" si="55"/>
        <v/>
      </c>
    </row>
    <row r="1606" spans="1:14" hidden="1" outlineLevel="2">
      <c r="A1606" s="162"/>
      <c r="B1606" s="332">
        <f t="shared" si="56"/>
        <v>104</v>
      </c>
      <c r="C1606" s="28" t="s">
        <v>3311</v>
      </c>
      <c r="D1606" s="358" t="s">
        <v>3310</v>
      </c>
      <c r="E1606" s="116" t="s">
        <v>2798</v>
      </c>
      <c r="F1606" s="75" t="s">
        <v>4676</v>
      </c>
      <c r="G1606" s="236"/>
      <c r="H1606" s="44"/>
      <c r="I1606" s="83"/>
      <c r="J1606" s="39" t="s">
        <v>1124</v>
      </c>
      <c r="K1606" s="102"/>
      <c r="L1606" s="140">
        <v>38362</v>
      </c>
      <c r="M1606" s="140"/>
      <c r="N1606" t="str">
        <f t="shared" si="55"/>
        <v/>
      </c>
    </row>
    <row r="1607" spans="1:14" hidden="1" outlineLevel="2">
      <c r="A1607" s="162"/>
      <c r="B1607" s="332">
        <f t="shared" si="56"/>
        <v>104</v>
      </c>
      <c r="C1607" s="26" t="s">
        <v>2507</v>
      </c>
      <c r="D1607" s="137" t="s">
        <v>1555</v>
      </c>
      <c r="E1607" s="47" t="s">
        <v>2798</v>
      </c>
      <c r="F1607" s="210" t="s">
        <v>4676</v>
      </c>
      <c r="H1607" s="44"/>
      <c r="I1607" s="83"/>
      <c r="J1607" s="39" t="s">
        <v>1124</v>
      </c>
      <c r="K1607" s="36"/>
      <c r="L1607" s="98">
        <v>38362</v>
      </c>
      <c r="M1607" s="98"/>
      <c r="N1607" t="str">
        <f t="shared" si="55"/>
        <v/>
      </c>
    </row>
    <row r="1608" spans="1:14" hidden="1" outlineLevel="2">
      <c r="A1608" s="162"/>
      <c r="B1608" s="332">
        <f t="shared" si="56"/>
        <v>104</v>
      </c>
      <c r="C1608" s="26" t="s">
        <v>1557</v>
      </c>
      <c r="D1608" s="137" t="s">
        <v>1556</v>
      </c>
      <c r="E1608" s="47" t="s">
        <v>2798</v>
      </c>
      <c r="F1608" s="210" t="s">
        <v>4676</v>
      </c>
      <c r="H1608" s="44"/>
      <c r="I1608" s="83"/>
      <c r="J1608" s="39" t="s">
        <v>1124</v>
      </c>
      <c r="K1608" s="36"/>
      <c r="L1608" s="98">
        <v>38362</v>
      </c>
      <c r="M1608" s="98"/>
      <c r="N1608" t="str">
        <f t="shared" si="55"/>
        <v/>
      </c>
    </row>
    <row r="1609" spans="1:14" hidden="1" outlineLevel="2">
      <c r="A1609" s="162"/>
      <c r="B1609" s="332">
        <f t="shared" si="56"/>
        <v>104</v>
      </c>
      <c r="C1609" s="26" t="s">
        <v>4748</v>
      </c>
      <c r="D1609" s="137" t="s">
        <v>1539</v>
      </c>
      <c r="E1609" s="47" t="s">
        <v>2798</v>
      </c>
      <c r="F1609" s="210" t="s">
        <v>4676</v>
      </c>
      <c r="H1609" s="44"/>
      <c r="I1609" s="83"/>
      <c r="J1609" s="39" t="s">
        <v>1124</v>
      </c>
      <c r="K1609" s="36"/>
      <c r="L1609" s="98">
        <v>38362</v>
      </c>
      <c r="M1609" s="98"/>
      <c r="N1609" t="str">
        <f t="shared" si="55"/>
        <v/>
      </c>
    </row>
    <row r="1610" spans="1:14" hidden="1" outlineLevel="2">
      <c r="A1610" s="162"/>
      <c r="B1610" s="332">
        <f t="shared" si="56"/>
        <v>104</v>
      </c>
      <c r="C1610" s="26" t="s">
        <v>1003</v>
      </c>
      <c r="D1610" s="137" t="s">
        <v>3298</v>
      </c>
      <c r="E1610" s="47" t="s">
        <v>2798</v>
      </c>
      <c r="F1610" s="210" t="s">
        <v>4676</v>
      </c>
      <c r="H1610" s="44"/>
      <c r="I1610" s="83"/>
      <c r="J1610" s="39" t="s">
        <v>1124</v>
      </c>
      <c r="K1610" s="36"/>
      <c r="L1610" s="98">
        <v>38362</v>
      </c>
      <c r="M1610" s="98"/>
      <c r="N1610" t="str">
        <f t="shared" si="55"/>
        <v/>
      </c>
    </row>
    <row r="1611" spans="1:14" hidden="1" outlineLevel="2">
      <c r="A1611" s="162"/>
      <c r="B1611" s="332">
        <f t="shared" si="56"/>
        <v>104</v>
      </c>
      <c r="C1611" s="58" t="s">
        <v>1334</v>
      </c>
      <c r="D1611" s="139" t="s">
        <v>1335</v>
      </c>
      <c r="E1611" s="47" t="s">
        <v>2798</v>
      </c>
      <c r="F1611" s="210" t="s">
        <v>4676</v>
      </c>
      <c r="H1611" s="44"/>
      <c r="I1611" s="83"/>
      <c r="J1611" s="39"/>
      <c r="K1611" s="36"/>
      <c r="L1611" s="98">
        <v>40940</v>
      </c>
      <c r="M1611" s="98"/>
      <c r="N1611" t="str">
        <f t="shared" si="55"/>
        <v/>
      </c>
    </row>
    <row r="1612" spans="1:14" hidden="1" outlineLevel="2">
      <c r="A1612" s="162"/>
      <c r="B1612" s="332">
        <f t="shared" si="56"/>
        <v>104</v>
      </c>
      <c r="C1612" s="58" t="s">
        <v>1336</v>
      </c>
      <c r="D1612" s="139" t="s">
        <v>1337</v>
      </c>
      <c r="E1612" s="47" t="s">
        <v>2798</v>
      </c>
      <c r="F1612" s="210" t="s">
        <v>4676</v>
      </c>
      <c r="H1612" s="44"/>
      <c r="I1612" s="83"/>
      <c r="J1612" s="39"/>
      <c r="K1612" s="36"/>
      <c r="L1612" s="98">
        <v>40940</v>
      </c>
      <c r="M1612" s="98"/>
      <c r="N1612" t="str">
        <f t="shared" si="55"/>
        <v/>
      </c>
    </row>
    <row r="1613" spans="1:14" hidden="1" outlineLevel="2">
      <c r="A1613" s="162"/>
      <c r="B1613" s="332">
        <f t="shared" si="56"/>
        <v>104</v>
      </c>
      <c r="C1613" s="58" t="s">
        <v>1338</v>
      </c>
      <c r="D1613" s="139" t="s">
        <v>1339</v>
      </c>
      <c r="E1613" s="47" t="s">
        <v>2798</v>
      </c>
      <c r="F1613" s="210" t="s">
        <v>4676</v>
      </c>
      <c r="H1613" s="44"/>
      <c r="I1613" s="83"/>
      <c r="J1613" s="39"/>
      <c r="K1613" s="36"/>
      <c r="L1613" s="98">
        <v>40940</v>
      </c>
      <c r="M1613" s="98"/>
      <c r="N1613" t="str">
        <f t="shared" si="55"/>
        <v/>
      </c>
    </row>
    <row r="1614" spans="1:14" hidden="1" outlineLevel="2">
      <c r="A1614" s="162"/>
      <c r="B1614" s="332">
        <f t="shared" si="56"/>
        <v>104</v>
      </c>
      <c r="C1614" s="58" t="s">
        <v>1340</v>
      </c>
      <c r="D1614" s="139" t="s">
        <v>1341</v>
      </c>
      <c r="E1614" s="47" t="s">
        <v>2798</v>
      </c>
      <c r="F1614" s="210" t="s">
        <v>4676</v>
      </c>
      <c r="H1614" s="44"/>
      <c r="I1614" s="83"/>
      <c r="J1614" s="39"/>
      <c r="K1614" s="36"/>
      <c r="L1614" s="98">
        <v>40940</v>
      </c>
      <c r="M1614" s="98"/>
      <c r="N1614" t="str">
        <f t="shared" si="55"/>
        <v/>
      </c>
    </row>
    <row r="1615" spans="1:14" hidden="1" outlineLevel="2">
      <c r="A1615" s="162"/>
      <c r="B1615" s="332">
        <f t="shared" si="56"/>
        <v>104</v>
      </c>
      <c r="C1615" s="58" t="s">
        <v>1342</v>
      </c>
      <c r="D1615" s="139" t="s">
        <v>1343</v>
      </c>
      <c r="E1615" s="47" t="s">
        <v>2798</v>
      </c>
      <c r="F1615" s="210" t="s">
        <v>4676</v>
      </c>
      <c r="H1615" s="44"/>
      <c r="I1615" s="83"/>
      <c r="J1615" s="39"/>
      <c r="K1615" s="36"/>
      <c r="L1615" s="98">
        <v>40940</v>
      </c>
      <c r="M1615" s="98"/>
      <c r="N1615" t="str">
        <f t="shared" si="55"/>
        <v/>
      </c>
    </row>
    <row r="1616" spans="1:14" hidden="1" outlineLevel="2">
      <c r="A1616" s="162"/>
      <c r="B1616" s="332">
        <f t="shared" si="56"/>
        <v>104</v>
      </c>
      <c r="C1616" s="58" t="s">
        <v>1344</v>
      </c>
      <c r="D1616" s="139" t="s">
        <v>1345</v>
      </c>
      <c r="E1616" s="47" t="s">
        <v>2798</v>
      </c>
      <c r="F1616" s="210" t="s">
        <v>4676</v>
      </c>
      <c r="H1616" s="44"/>
      <c r="I1616" s="83"/>
      <c r="J1616" s="39"/>
      <c r="K1616" s="36"/>
      <c r="L1616" s="98">
        <v>40940</v>
      </c>
      <c r="M1616" s="98"/>
      <c r="N1616" t="str">
        <f t="shared" si="55"/>
        <v/>
      </c>
    </row>
    <row r="1617" spans="1:14" hidden="1" outlineLevel="2">
      <c r="A1617" s="162"/>
      <c r="B1617" s="332">
        <f t="shared" si="56"/>
        <v>104</v>
      </c>
      <c r="C1617" s="58" t="s">
        <v>1346</v>
      </c>
      <c r="D1617" s="139" t="s">
        <v>1347</v>
      </c>
      <c r="E1617" s="47" t="s">
        <v>2798</v>
      </c>
      <c r="F1617" s="210" t="s">
        <v>4676</v>
      </c>
      <c r="H1617" s="44"/>
      <c r="I1617" s="83"/>
      <c r="J1617" s="39"/>
      <c r="K1617" s="36"/>
      <c r="L1617" s="98">
        <v>40940</v>
      </c>
      <c r="M1617" s="98"/>
      <c r="N1617" t="str">
        <f t="shared" si="55"/>
        <v/>
      </c>
    </row>
    <row r="1618" spans="1:14" hidden="1" outlineLevel="2">
      <c r="A1618" s="162"/>
      <c r="B1618" s="332">
        <f t="shared" si="56"/>
        <v>104</v>
      </c>
      <c r="C1618" s="58" t="s">
        <v>1348</v>
      </c>
      <c r="D1618" s="139" t="s">
        <v>1349</v>
      </c>
      <c r="E1618" s="47" t="s">
        <v>2798</v>
      </c>
      <c r="F1618" s="210" t="s">
        <v>4676</v>
      </c>
      <c r="H1618" s="44"/>
      <c r="I1618" s="83"/>
      <c r="J1618" s="39"/>
      <c r="K1618" s="36"/>
      <c r="L1618" s="98">
        <v>40940</v>
      </c>
      <c r="M1618" s="98"/>
      <c r="N1618" t="str">
        <f t="shared" si="55"/>
        <v/>
      </c>
    </row>
    <row r="1619" spans="1:14" hidden="1" outlineLevel="2">
      <c r="A1619" s="162"/>
      <c r="B1619" s="332">
        <f t="shared" si="56"/>
        <v>104</v>
      </c>
      <c r="C1619" s="58" t="s">
        <v>1350</v>
      </c>
      <c r="D1619" s="139" t="s">
        <v>1351</v>
      </c>
      <c r="E1619" s="47" t="s">
        <v>2798</v>
      </c>
      <c r="F1619" s="210" t="s">
        <v>4676</v>
      </c>
      <c r="H1619" s="44"/>
      <c r="I1619" s="83"/>
      <c r="J1619" s="39"/>
      <c r="K1619" s="36"/>
      <c r="L1619" s="98">
        <v>40940</v>
      </c>
      <c r="M1619" s="98"/>
      <c r="N1619" t="str">
        <f t="shared" si="55"/>
        <v/>
      </c>
    </row>
    <row r="1620" spans="1:14" hidden="1" outlineLevel="2">
      <c r="A1620" s="162"/>
      <c r="B1620" s="332">
        <f t="shared" si="56"/>
        <v>104</v>
      </c>
      <c r="C1620" s="58" t="s">
        <v>1655</v>
      </c>
      <c r="D1620" s="139" t="s">
        <v>1352</v>
      </c>
      <c r="E1620" s="47" t="s">
        <v>2798</v>
      </c>
      <c r="F1620" s="210" t="s">
        <v>4676</v>
      </c>
      <c r="H1620" s="44"/>
      <c r="I1620" s="83"/>
      <c r="J1620" s="39"/>
      <c r="K1620" s="36"/>
      <c r="L1620" s="98">
        <v>40940</v>
      </c>
      <c r="M1620" s="98"/>
      <c r="N1620" t="str">
        <f t="shared" si="55"/>
        <v/>
      </c>
    </row>
    <row r="1621" spans="1:14" hidden="1" outlineLevel="2">
      <c r="A1621" s="162"/>
      <c r="B1621" s="332">
        <f t="shared" si="56"/>
        <v>104</v>
      </c>
      <c r="C1621" s="58" t="s">
        <v>1547</v>
      </c>
      <c r="D1621" s="139" t="s">
        <v>1353</v>
      </c>
      <c r="E1621" s="47" t="s">
        <v>2798</v>
      </c>
      <c r="F1621" s="210" t="s">
        <v>4676</v>
      </c>
      <c r="H1621" s="44"/>
      <c r="I1621" s="83"/>
      <c r="J1621" s="39"/>
      <c r="K1621" s="36"/>
      <c r="L1621" s="98">
        <v>40940</v>
      </c>
      <c r="M1621" s="98"/>
      <c r="N1621" t="str">
        <f t="shared" si="55"/>
        <v/>
      </c>
    </row>
    <row r="1622" spans="1:14" hidden="1" outlineLevel="2">
      <c r="A1622" s="162"/>
      <c r="B1622" s="332">
        <f t="shared" si="56"/>
        <v>104</v>
      </c>
      <c r="C1622" s="58" t="s">
        <v>1354</v>
      </c>
      <c r="D1622" s="139" t="s">
        <v>1355</v>
      </c>
      <c r="E1622" s="47" t="s">
        <v>2798</v>
      </c>
      <c r="F1622" s="210" t="s">
        <v>4676</v>
      </c>
      <c r="H1622" s="44"/>
      <c r="I1622" s="83"/>
      <c r="J1622" s="39"/>
      <c r="K1622" s="36"/>
      <c r="L1622" s="98">
        <v>40940</v>
      </c>
      <c r="M1622" s="98"/>
      <c r="N1622" t="str">
        <f t="shared" si="55"/>
        <v/>
      </c>
    </row>
    <row r="1623" spans="1:14" hidden="1" outlineLevel="2">
      <c r="A1623" s="162"/>
      <c r="B1623" s="332">
        <f t="shared" si="56"/>
        <v>104</v>
      </c>
      <c r="C1623" s="58" t="s">
        <v>1643</v>
      </c>
      <c r="D1623" s="139" t="s">
        <v>1356</v>
      </c>
      <c r="E1623" s="47" t="s">
        <v>2798</v>
      </c>
      <c r="F1623" s="210" t="s">
        <v>4676</v>
      </c>
      <c r="H1623" s="44"/>
      <c r="I1623" s="83"/>
      <c r="J1623" s="39"/>
      <c r="K1623" s="36"/>
      <c r="L1623" s="98">
        <v>40940</v>
      </c>
      <c r="M1623" s="98"/>
      <c r="N1623" t="str">
        <f t="shared" si="55"/>
        <v/>
      </c>
    </row>
    <row r="1624" spans="1:14" hidden="1" outlineLevel="2">
      <c r="A1624" s="162"/>
      <c r="B1624" s="332">
        <f t="shared" si="56"/>
        <v>104</v>
      </c>
      <c r="C1624" s="58" t="s">
        <v>1357</v>
      </c>
      <c r="D1624" s="139" t="s">
        <v>1358</v>
      </c>
      <c r="E1624" s="47" t="s">
        <v>2798</v>
      </c>
      <c r="F1624" s="210" t="s">
        <v>4676</v>
      </c>
      <c r="H1624" s="44"/>
      <c r="I1624" s="83"/>
      <c r="J1624" s="39"/>
      <c r="K1624" s="36"/>
      <c r="L1624" s="98">
        <v>40940</v>
      </c>
      <c r="M1624" s="98"/>
      <c r="N1624" t="str">
        <f t="shared" si="55"/>
        <v/>
      </c>
    </row>
    <row r="1625" spans="1:14" hidden="1" outlineLevel="2">
      <c r="A1625" s="162"/>
      <c r="B1625" s="332">
        <f t="shared" si="56"/>
        <v>104</v>
      </c>
      <c r="C1625" s="58" t="s">
        <v>1342</v>
      </c>
      <c r="D1625" s="139" t="s">
        <v>1359</v>
      </c>
      <c r="E1625" s="47" t="s">
        <v>2798</v>
      </c>
      <c r="F1625" s="210" t="s">
        <v>4676</v>
      </c>
      <c r="H1625" s="44"/>
      <c r="I1625" s="83"/>
      <c r="J1625" s="39"/>
      <c r="K1625" s="36"/>
      <c r="L1625" s="98">
        <v>40940</v>
      </c>
      <c r="M1625" s="98"/>
      <c r="N1625" t="str">
        <f t="shared" si="55"/>
        <v/>
      </c>
    </row>
    <row r="1626" spans="1:14" hidden="1" outlineLevel="2">
      <c r="A1626" s="162"/>
      <c r="B1626" s="332">
        <f t="shared" si="56"/>
        <v>104</v>
      </c>
      <c r="C1626" s="58" t="s">
        <v>1338</v>
      </c>
      <c r="D1626" s="139" t="s">
        <v>1360</v>
      </c>
      <c r="E1626" s="47" t="s">
        <v>2798</v>
      </c>
      <c r="F1626" s="210" t="s">
        <v>4676</v>
      </c>
      <c r="H1626" s="44"/>
      <c r="I1626" s="83"/>
      <c r="J1626" s="39"/>
      <c r="K1626" s="36"/>
      <c r="L1626" s="98">
        <v>40940</v>
      </c>
      <c r="M1626" s="98"/>
      <c r="N1626" t="str">
        <f t="shared" si="55"/>
        <v/>
      </c>
    </row>
    <row r="1627" spans="1:14" hidden="1" outlineLevel="2">
      <c r="A1627" s="162"/>
      <c r="B1627" s="332">
        <f t="shared" si="56"/>
        <v>104</v>
      </c>
      <c r="C1627" s="58" t="s">
        <v>1361</v>
      </c>
      <c r="D1627" s="139" t="s">
        <v>1362</v>
      </c>
      <c r="E1627" s="47" t="s">
        <v>2798</v>
      </c>
      <c r="F1627" s="210" t="s">
        <v>4676</v>
      </c>
      <c r="H1627" s="44"/>
      <c r="I1627" s="83"/>
      <c r="J1627" s="39"/>
      <c r="K1627" s="36"/>
      <c r="L1627" s="98">
        <v>40940</v>
      </c>
      <c r="M1627" s="98"/>
      <c r="N1627" t="str">
        <f t="shared" si="55"/>
        <v/>
      </c>
    </row>
    <row r="1628" spans="1:14" hidden="1" outlineLevel="2">
      <c r="A1628" s="162"/>
      <c r="B1628" s="332">
        <f t="shared" si="56"/>
        <v>104</v>
      </c>
      <c r="C1628" s="58" t="s">
        <v>1363</v>
      </c>
      <c r="D1628" s="139" t="s">
        <v>1364</v>
      </c>
      <c r="E1628" s="47" t="s">
        <v>2798</v>
      </c>
      <c r="F1628" s="210" t="s">
        <v>4676</v>
      </c>
      <c r="H1628" s="44"/>
      <c r="I1628" s="83"/>
      <c r="J1628" s="39"/>
      <c r="K1628" s="36"/>
      <c r="L1628" s="98">
        <v>40940</v>
      </c>
      <c r="M1628" s="98"/>
      <c r="N1628" t="str">
        <f t="shared" si="55"/>
        <v/>
      </c>
    </row>
    <row r="1629" spans="1:14" hidden="1" outlineLevel="2">
      <c r="A1629" s="162"/>
      <c r="B1629" s="332">
        <f t="shared" si="56"/>
        <v>104</v>
      </c>
      <c r="C1629" s="58" t="s">
        <v>1340</v>
      </c>
      <c r="D1629" s="139" t="s">
        <v>1365</v>
      </c>
      <c r="E1629" s="47" t="s">
        <v>2798</v>
      </c>
      <c r="F1629" s="210" t="s">
        <v>4676</v>
      </c>
      <c r="H1629" s="44"/>
      <c r="I1629" s="83"/>
      <c r="J1629" s="39"/>
      <c r="K1629" s="36"/>
      <c r="L1629" s="98">
        <v>40940</v>
      </c>
      <c r="M1629" s="98"/>
      <c r="N1629" t="str">
        <f t="shared" si="55"/>
        <v/>
      </c>
    </row>
    <row r="1630" spans="1:14" hidden="1" outlineLevel="2">
      <c r="A1630" s="162"/>
      <c r="B1630" s="332">
        <f t="shared" si="56"/>
        <v>104</v>
      </c>
      <c r="C1630" s="58" t="s">
        <v>2249</v>
      </c>
      <c r="D1630" s="139" t="s">
        <v>1366</v>
      </c>
      <c r="E1630" s="47" t="s">
        <v>2798</v>
      </c>
      <c r="F1630" s="210" t="s">
        <v>4676</v>
      </c>
      <c r="H1630" s="44"/>
      <c r="I1630" s="83"/>
      <c r="J1630" s="39"/>
      <c r="K1630" s="36"/>
      <c r="L1630" s="98">
        <v>40940</v>
      </c>
      <c r="M1630" s="98"/>
      <c r="N1630" t="str">
        <f t="shared" si="55"/>
        <v/>
      </c>
    </row>
    <row r="1631" spans="1:14" hidden="1" outlineLevel="2">
      <c r="A1631" s="162"/>
      <c r="B1631" s="332">
        <f t="shared" si="56"/>
        <v>104</v>
      </c>
      <c r="C1631" s="58" t="s">
        <v>1367</v>
      </c>
      <c r="D1631" s="139" t="s">
        <v>1368</v>
      </c>
      <c r="E1631" s="47" t="s">
        <v>2798</v>
      </c>
      <c r="F1631" s="210" t="s">
        <v>4676</v>
      </c>
      <c r="H1631" s="44"/>
      <c r="I1631" s="83"/>
      <c r="J1631" s="39"/>
      <c r="K1631" s="36"/>
      <c r="L1631" s="98">
        <v>40940</v>
      </c>
      <c r="M1631" s="98"/>
      <c r="N1631" t="str">
        <f t="shared" si="55"/>
        <v/>
      </c>
    </row>
    <row r="1632" spans="1:14" hidden="1" outlineLevel="2">
      <c r="A1632" s="162"/>
      <c r="B1632" s="332">
        <f t="shared" si="56"/>
        <v>104</v>
      </c>
      <c r="C1632" s="58" t="s">
        <v>1369</v>
      </c>
      <c r="D1632" s="139" t="s">
        <v>1370</v>
      </c>
      <c r="E1632" s="47" t="s">
        <v>2798</v>
      </c>
      <c r="F1632" s="210" t="s">
        <v>4676</v>
      </c>
      <c r="H1632" s="44"/>
      <c r="I1632" s="83"/>
      <c r="J1632" s="39"/>
      <c r="K1632" s="36"/>
      <c r="L1632" s="98">
        <v>40940</v>
      </c>
      <c r="M1632" s="98"/>
      <c r="N1632" t="str">
        <f t="shared" si="55"/>
        <v/>
      </c>
    </row>
    <row r="1633" spans="1:14" hidden="1" outlineLevel="2">
      <c r="A1633" s="162"/>
      <c r="B1633" s="332">
        <f t="shared" si="56"/>
        <v>104</v>
      </c>
      <c r="C1633" s="58" t="s">
        <v>1371</v>
      </c>
      <c r="D1633" s="139" t="s">
        <v>1372</v>
      </c>
      <c r="E1633" s="47" t="s">
        <v>2798</v>
      </c>
      <c r="F1633" s="210" t="s">
        <v>4676</v>
      </c>
      <c r="H1633" s="44"/>
      <c r="I1633" s="83"/>
      <c r="J1633" s="39"/>
      <c r="K1633" s="36"/>
      <c r="L1633" s="98">
        <v>40940</v>
      </c>
      <c r="M1633" s="98"/>
      <c r="N1633" t="str">
        <f t="shared" si="55"/>
        <v/>
      </c>
    </row>
    <row r="1634" spans="1:14" hidden="1" outlineLevel="2">
      <c r="A1634" s="162"/>
      <c r="B1634" s="332">
        <f t="shared" si="56"/>
        <v>104</v>
      </c>
      <c r="C1634" s="58" t="s">
        <v>1373</v>
      </c>
      <c r="D1634" s="139" t="s">
        <v>1374</v>
      </c>
      <c r="E1634" s="47" t="s">
        <v>2798</v>
      </c>
      <c r="F1634" s="210" t="s">
        <v>4676</v>
      </c>
      <c r="H1634" s="44"/>
      <c r="I1634" s="83"/>
      <c r="J1634" s="39"/>
      <c r="K1634" s="36"/>
      <c r="L1634" s="98">
        <v>40940</v>
      </c>
      <c r="M1634" s="98"/>
      <c r="N1634" t="str">
        <f t="shared" si="55"/>
        <v/>
      </c>
    </row>
    <row r="1635" spans="1:14" hidden="1" outlineLevel="2">
      <c r="A1635" s="162"/>
      <c r="B1635" s="332">
        <f t="shared" si="56"/>
        <v>104</v>
      </c>
      <c r="C1635" s="58" t="s">
        <v>1375</v>
      </c>
      <c r="D1635" s="139" t="s">
        <v>1376</v>
      </c>
      <c r="E1635" s="47" t="s">
        <v>2798</v>
      </c>
      <c r="F1635" s="210" t="s">
        <v>4676</v>
      </c>
      <c r="H1635" s="44"/>
      <c r="I1635" s="83"/>
      <c r="J1635" s="39"/>
      <c r="K1635" s="36"/>
      <c r="L1635" s="98">
        <v>40940</v>
      </c>
      <c r="M1635" s="98"/>
      <c r="N1635" t="str">
        <f t="shared" si="55"/>
        <v/>
      </c>
    </row>
    <row r="1636" spans="1:14" hidden="1" outlineLevel="2">
      <c r="A1636" s="162"/>
      <c r="B1636" s="332">
        <f t="shared" si="56"/>
        <v>104</v>
      </c>
      <c r="C1636" s="58" t="s">
        <v>1377</v>
      </c>
      <c r="D1636" s="139" t="s">
        <v>1378</v>
      </c>
      <c r="E1636" s="47" t="s">
        <v>2798</v>
      </c>
      <c r="F1636" s="210" t="s">
        <v>4676</v>
      </c>
      <c r="H1636" s="44"/>
      <c r="I1636" s="83"/>
      <c r="J1636" s="39"/>
      <c r="K1636" s="36"/>
      <c r="L1636" s="98">
        <v>40940</v>
      </c>
      <c r="M1636" s="98"/>
      <c r="N1636" t="str">
        <f t="shared" si="55"/>
        <v/>
      </c>
    </row>
    <row r="1637" spans="1:14" hidden="1" outlineLevel="2">
      <c r="A1637" s="162"/>
      <c r="B1637" s="332">
        <f t="shared" si="56"/>
        <v>104</v>
      </c>
      <c r="C1637" s="58" t="s">
        <v>1379</v>
      </c>
      <c r="D1637" s="139" t="s">
        <v>1380</v>
      </c>
      <c r="E1637" s="47" t="s">
        <v>2798</v>
      </c>
      <c r="F1637" s="210" t="s">
        <v>4676</v>
      </c>
      <c r="H1637" s="44"/>
      <c r="I1637" s="83"/>
      <c r="J1637" s="39"/>
      <c r="K1637" s="36"/>
      <c r="L1637" s="98">
        <v>40940</v>
      </c>
      <c r="M1637" s="98"/>
      <c r="N1637" t="str">
        <f t="shared" si="55"/>
        <v/>
      </c>
    </row>
    <row r="1638" spans="1:14" hidden="1" outlineLevel="2">
      <c r="A1638" s="162"/>
      <c r="B1638" s="332">
        <f t="shared" si="56"/>
        <v>104</v>
      </c>
      <c r="C1638" s="58" t="s">
        <v>1354</v>
      </c>
      <c r="D1638" s="139" t="s">
        <v>1381</v>
      </c>
      <c r="E1638" s="47" t="s">
        <v>2798</v>
      </c>
      <c r="F1638" s="210" t="s">
        <v>4676</v>
      </c>
      <c r="H1638" s="44"/>
      <c r="I1638" s="83"/>
      <c r="J1638" s="39"/>
      <c r="K1638" s="36"/>
      <c r="L1638" s="98">
        <v>40940</v>
      </c>
      <c r="M1638" s="98"/>
      <c r="N1638" t="str">
        <f t="shared" si="55"/>
        <v/>
      </c>
    </row>
    <row r="1639" spans="1:14" hidden="1" outlineLevel="2">
      <c r="A1639" s="162"/>
      <c r="B1639" s="332">
        <f t="shared" si="56"/>
        <v>104</v>
      </c>
      <c r="C1639" s="58" t="s">
        <v>1357</v>
      </c>
      <c r="D1639" s="139" t="s">
        <v>1382</v>
      </c>
      <c r="E1639" s="47" t="s">
        <v>2798</v>
      </c>
      <c r="F1639" s="210" t="s">
        <v>4676</v>
      </c>
      <c r="H1639" s="44"/>
      <c r="I1639" s="83"/>
      <c r="J1639" s="39"/>
      <c r="K1639" s="36"/>
      <c r="L1639" s="98">
        <v>40940</v>
      </c>
      <c r="M1639" s="98"/>
      <c r="N1639" t="str">
        <f t="shared" si="55"/>
        <v/>
      </c>
    </row>
    <row r="1640" spans="1:14" hidden="1" outlineLevel="2">
      <c r="A1640" s="162"/>
      <c r="B1640" s="332">
        <f t="shared" si="56"/>
        <v>104</v>
      </c>
      <c r="C1640" s="58" t="s">
        <v>1383</v>
      </c>
      <c r="D1640" s="139" t="s">
        <v>1384</v>
      </c>
      <c r="E1640" s="47" t="s">
        <v>2798</v>
      </c>
      <c r="F1640" s="210" t="s">
        <v>4676</v>
      </c>
      <c r="H1640" s="44"/>
      <c r="I1640" s="83"/>
      <c r="J1640" s="39"/>
      <c r="K1640" s="36"/>
      <c r="L1640" s="98">
        <v>40940</v>
      </c>
      <c r="M1640" s="98"/>
      <c r="N1640" t="str">
        <f t="shared" si="55"/>
        <v/>
      </c>
    </row>
    <row r="1641" spans="1:14" hidden="1" outlineLevel="2">
      <c r="A1641" s="162"/>
      <c r="B1641" s="332">
        <f t="shared" si="56"/>
        <v>104</v>
      </c>
      <c r="C1641" s="58" t="s">
        <v>1385</v>
      </c>
      <c r="D1641" s="139" t="s">
        <v>1386</v>
      </c>
      <c r="E1641" s="47" t="s">
        <v>2798</v>
      </c>
      <c r="F1641" s="210" t="s">
        <v>4676</v>
      </c>
      <c r="H1641" s="44"/>
      <c r="I1641" s="83"/>
      <c r="J1641" s="39"/>
      <c r="K1641" s="36"/>
      <c r="L1641" s="98">
        <v>40940</v>
      </c>
      <c r="M1641" s="98"/>
      <c r="N1641" t="str">
        <f t="shared" si="55"/>
        <v/>
      </c>
    </row>
    <row r="1642" spans="1:14" hidden="1" outlineLevel="2">
      <c r="A1642" s="162"/>
      <c r="B1642" s="332">
        <f t="shared" si="56"/>
        <v>104</v>
      </c>
      <c r="C1642" s="58" t="s">
        <v>1387</v>
      </c>
      <c r="D1642" s="139" t="s">
        <v>1388</v>
      </c>
      <c r="E1642" s="47" t="s">
        <v>2798</v>
      </c>
      <c r="F1642" s="210" t="s">
        <v>4676</v>
      </c>
      <c r="H1642" s="44"/>
      <c r="I1642" s="83"/>
      <c r="J1642" s="39"/>
      <c r="K1642" s="36"/>
      <c r="L1642" s="98">
        <v>40940</v>
      </c>
      <c r="M1642" s="98"/>
      <c r="N1642" t="str">
        <f t="shared" si="55"/>
        <v/>
      </c>
    </row>
    <row r="1643" spans="1:14" hidden="1" outlineLevel="2">
      <c r="A1643" s="162"/>
      <c r="B1643" s="332">
        <f t="shared" si="56"/>
        <v>104</v>
      </c>
      <c r="C1643" s="58" t="s">
        <v>1389</v>
      </c>
      <c r="D1643" s="139" t="s">
        <v>1390</v>
      </c>
      <c r="E1643" s="47" t="s">
        <v>2798</v>
      </c>
      <c r="F1643" s="210" t="s">
        <v>4676</v>
      </c>
      <c r="H1643" s="44"/>
      <c r="I1643" s="83"/>
      <c r="J1643" s="39"/>
      <c r="K1643" s="36"/>
      <c r="L1643" s="98">
        <v>40940</v>
      </c>
      <c r="M1643" s="98"/>
      <c r="N1643" t="str">
        <f t="shared" si="55"/>
        <v/>
      </c>
    </row>
    <row r="1644" spans="1:14" hidden="1" outlineLevel="2">
      <c r="A1644" s="162"/>
      <c r="B1644" s="332">
        <f t="shared" si="56"/>
        <v>104</v>
      </c>
      <c r="C1644" s="58" t="s">
        <v>1395</v>
      </c>
      <c r="D1644" s="139" t="s">
        <v>2493</v>
      </c>
      <c r="E1644" s="47" t="s">
        <v>1156</v>
      </c>
      <c r="F1644" s="210" t="s">
        <v>4676</v>
      </c>
      <c r="H1644" s="44"/>
      <c r="I1644" s="83"/>
      <c r="J1644" s="39"/>
      <c r="K1644" s="36"/>
      <c r="L1644" s="98">
        <v>40940</v>
      </c>
      <c r="M1644" s="98">
        <v>41306</v>
      </c>
      <c r="N1644" t="str">
        <f t="shared" si="55"/>
        <v>DUPLICATE</v>
      </c>
    </row>
    <row r="1645" spans="1:14" hidden="1" outlineLevel="2">
      <c r="A1645" s="162"/>
      <c r="B1645" s="332">
        <f t="shared" si="56"/>
        <v>104</v>
      </c>
      <c r="C1645" s="58" t="s">
        <v>1391</v>
      </c>
      <c r="D1645" s="139" t="s">
        <v>1392</v>
      </c>
      <c r="E1645" s="47" t="s">
        <v>2798</v>
      </c>
      <c r="F1645" s="210" t="s">
        <v>4676</v>
      </c>
      <c r="H1645" s="44"/>
      <c r="I1645" s="83"/>
      <c r="J1645" s="39"/>
      <c r="K1645" s="36"/>
      <c r="L1645" s="98">
        <v>40940</v>
      </c>
      <c r="M1645" s="98"/>
      <c r="N1645" t="str">
        <f t="shared" si="55"/>
        <v/>
      </c>
    </row>
    <row r="1646" spans="1:14" hidden="1" outlineLevel="2">
      <c r="A1646" s="162"/>
      <c r="B1646" s="332">
        <f t="shared" si="56"/>
        <v>104</v>
      </c>
      <c r="C1646" s="58" t="s">
        <v>1393</v>
      </c>
      <c r="D1646" s="139" t="s">
        <v>1394</v>
      </c>
      <c r="E1646" s="47" t="s">
        <v>2798</v>
      </c>
      <c r="F1646" s="210" t="s">
        <v>4676</v>
      </c>
      <c r="H1646" s="44"/>
      <c r="I1646" s="83"/>
      <c r="J1646" s="39"/>
      <c r="K1646" s="36"/>
      <c r="L1646" s="98">
        <v>40940</v>
      </c>
      <c r="M1646" s="98"/>
      <c r="N1646" t="str">
        <f t="shared" si="55"/>
        <v/>
      </c>
    </row>
    <row r="1647" spans="1:14" hidden="1" outlineLevel="2">
      <c r="A1647" s="162"/>
      <c r="B1647" s="332">
        <f t="shared" si="56"/>
        <v>104</v>
      </c>
      <c r="C1647" s="58" t="s">
        <v>1395</v>
      </c>
      <c r="D1647" s="139" t="s">
        <v>1396</v>
      </c>
      <c r="E1647" s="47" t="s">
        <v>2798</v>
      </c>
      <c r="F1647" s="210" t="s">
        <v>4676</v>
      </c>
      <c r="H1647" s="44"/>
      <c r="I1647" s="83"/>
      <c r="J1647" s="39"/>
      <c r="K1647" s="36"/>
      <c r="L1647" s="98">
        <v>40940</v>
      </c>
      <c r="M1647" s="98"/>
      <c r="N1647" t="str">
        <f t="shared" si="55"/>
        <v/>
      </c>
    </row>
    <row r="1648" spans="1:14" hidden="1" outlineLevel="2">
      <c r="A1648" s="162"/>
      <c r="B1648" s="332">
        <f t="shared" si="56"/>
        <v>104</v>
      </c>
      <c r="C1648" s="58" t="s">
        <v>1397</v>
      </c>
      <c r="D1648" s="139" t="s">
        <v>1398</v>
      </c>
      <c r="E1648" s="47" t="s">
        <v>2798</v>
      </c>
      <c r="F1648" s="210" t="s">
        <v>4676</v>
      </c>
      <c r="H1648" s="44"/>
      <c r="I1648" s="83"/>
      <c r="J1648" s="39"/>
      <c r="K1648" s="36"/>
      <c r="L1648" s="98">
        <v>40940</v>
      </c>
      <c r="M1648" s="98"/>
      <c r="N1648" t="str">
        <f t="shared" si="55"/>
        <v/>
      </c>
    </row>
    <row r="1649" spans="1:14" hidden="1" outlineLevel="2">
      <c r="A1649" s="162"/>
      <c r="B1649" s="332">
        <f t="shared" si="56"/>
        <v>104</v>
      </c>
      <c r="C1649" s="58" t="s">
        <v>1399</v>
      </c>
      <c r="D1649" s="139" t="s">
        <v>1400</v>
      </c>
      <c r="E1649" s="47" t="s">
        <v>2798</v>
      </c>
      <c r="F1649" s="210" t="s">
        <v>4676</v>
      </c>
      <c r="H1649" s="44"/>
      <c r="I1649" s="83"/>
      <c r="J1649" s="39"/>
      <c r="K1649" s="36"/>
      <c r="L1649" s="98">
        <v>40940</v>
      </c>
      <c r="M1649" s="98"/>
      <c r="N1649" t="str">
        <f t="shared" si="55"/>
        <v/>
      </c>
    </row>
    <row r="1650" spans="1:14" hidden="1" outlineLevel="2">
      <c r="A1650" s="162"/>
      <c r="B1650" s="332">
        <f t="shared" si="56"/>
        <v>104</v>
      </c>
      <c r="C1650" s="58" t="s">
        <v>1401</v>
      </c>
      <c r="D1650" s="139" t="s">
        <v>1402</v>
      </c>
      <c r="E1650" s="47" t="s">
        <v>2798</v>
      </c>
      <c r="F1650" s="210" t="s">
        <v>4676</v>
      </c>
      <c r="H1650" s="44"/>
      <c r="I1650" s="83"/>
      <c r="J1650" s="39"/>
      <c r="K1650" s="36"/>
      <c r="L1650" s="98">
        <v>40940</v>
      </c>
      <c r="M1650" s="98"/>
      <c r="N1650" t="str">
        <f t="shared" si="55"/>
        <v/>
      </c>
    </row>
    <row r="1651" spans="1:14" hidden="1" outlineLevel="2">
      <c r="A1651" s="162"/>
      <c r="B1651" s="332">
        <f t="shared" si="56"/>
        <v>104</v>
      </c>
      <c r="C1651" s="58" t="s">
        <v>1403</v>
      </c>
      <c r="D1651" s="139" t="s">
        <v>1404</v>
      </c>
      <c r="E1651" s="47" t="s">
        <v>2798</v>
      </c>
      <c r="F1651" s="210" t="s">
        <v>4676</v>
      </c>
      <c r="H1651" s="44"/>
      <c r="I1651" s="83"/>
      <c r="J1651" s="39"/>
      <c r="K1651" s="36"/>
      <c r="L1651" s="98">
        <v>40940</v>
      </c>
      <c r="M1651" s="98"/>
      <c r="N1651" t="str">
        <f t="shared" si="55"/>
        <v/>
      </c>
    </row>
    <row r="1652" spans="1:14" hidden="1" outlineLevel="2">
      <c r="A1652" s="162"/>
      <c r="B1652" s="332">
        <f t="shared" si="56"/>
        <v>104</v>
      </c>
      <c r="C1652" s="58" t="s">
        <v>1361</v>
      </c>
      <c r="D1652" s="139" t="s">
        <v>1405</v>
      </c>
      <c r="E1652" s="47" t="s">
        <v>2798</v>
      </c>
      <c r="F1652" s="210" t="s">
        <v>4676</v>
      </c>
      <c r="H1652" s="44"/>
      <c r="I1652" s="83"/>
      <c r="J1652" s="39"/>
      <c r="K1652" s="36"/>
      <c r="L1652" s="98">
        <v>40940</v>
      </c>
      <c r="M1652" s="98"/>
      <c r="N1652" t="str">
        <f t="shared" si="55"/>
        <v/>
      </c>
    </row>
    <row r="1653" spans="1:14" hidden="1" outlineLevel="2">
      <c r="A1653" s="162"/>
      <c r="B1653" s="332">
        <f t="shared" si="56"/>
        <v>104</v>
      </c>
      <c r="C1653" s="58" t="s">
        <v>1406</v>
      </c>
      <c r="D1653" s="139" t="s">
        <v>1407</v>
      </c>
      <c r="E1653" s="47" t="s">
        <v>2798</v>
      </c>
      <c r="F1653" s="210" t="s">
        <v>4676</v>
      </c>
      <c r="H1653" s="44"/>
      <c r="I1653" s="83"/>
      <c r="J1653" s="39"/>
      <c r="K1653" s="36"/>
      <c r="L1653" s="98">
        <v>40940</v>
      </c>
      <c r="M1653" s="98"/>
      <c r="N1653" t="str">
        <f t="shared" si="55"/>
        <v/>
      </c>
    </row>
    <row r="1654" spans="1:14" hidden="1" outlineLevel="2">
      <c r="A1654" s="162"/>
      <c r="B1654" s="332">
        <f t="shared" si="56"/>
        <v>104</v>
      </c>
      <c r="C1654" s="58" t="s">
        <v>1408</v>
      </c>
      <c r="D1654" s="139" t="s">
        <v>1409</v>
      </c>
      <c r="E1654" s="47" t="s">
        <v>2798</v>
      </c>
      <c r="F1654" s="210" t="s">
        <v>4676</v>
      </c>
      <c r="H1654" s="44"/>
      <c r="I1654" s="83"/>
      <c r="J1654" s="39"/>
      <c r="K1654" s="36"/>
      <c r="L1654" s="98">
        <v>40940</v>
      </c>
      <c r="M1654" s="98"/>
      <c r="N1654" t="str">
        <f t="shared" si="55"/>
        <v/>
      </c>
    </row>
    <row r="1655" spans="1:14" hidden="1" outlineLevel="2">
      <c r="A1655" s="162"/>
      <c r="B1655" s="332">
        <f t="shared" si="56"/>
        <v>104</v>
      </c>
      <c r="C1655" s="58" t="s">
        <v>1410</v>
      </c>
      <c r="D1655" s="139" t="s">
        <v>1411</v>
      </c>
      <c r="E1655" s="47" t="s">
        <v>2798</v>
      </c>
      <c r="F1655" s="210" t="s">
        <v>4676</v>
      </c>
      <c r="H1655" s="44"/>
      <c r="I1655" s="83"/>
      <c r="J1655" s="39"/>
      <c r="K1655" s="36"/>
      <c r="L1655" s="98">
        <v>40940</v>
      </c>
      <c r="M1655" s="98"/>
      <c r="N1655" t="str">
        <f t="shared" ref="N1655:N1718" si="57">IF(D1655="NA","",IF(COUNTIF($D$2:$D$4998,D1655)&gt;1,"DUPLICATE",""))</f>
        <v/>
      </c>
    </row>
    <row r="1656" spans="1:14" hidden="1" outlineLevel="2">
      <c r="A1656" s="162"/>
      <c r="B1656" s="332">
        <f t="shared" si="56"/>
        <v>104</v>
      </c>
      <c r="C1656" s="58" t="s">
        <v>1412</v>
      </c>
      <c r="D1656" s="139" t="s">
        <v>1413</v>
      </c>
      <c r="E1656" s="47" t="s">
        <v>2798</v>
      </c>
      <c r="F1656" s="210" t="s">
        <v>4676</v>
      </c>
      <c r="H1656" s="44"/>
      <c r="I1656" s="83"/>
      <c r="J1656" s="39"/>
      <c r="K1656" s="36"/>
      <c r="L1656" s="98">
        <v>40940</v>
      </c>
      <c r="M1656" s="98"/>
      <c r="N1656" t="str">
        <f t="shared" si="57"/>
        <v/>
      </c>
    </row>
    <row r="1657" spans="1:14" hidden="1" outlineLevel="2">
      <c r="A1657" s="162"/>
      <c r="B1657" s="332">
        <f t="shared" si="56"/>
        <v>104</v>
      </c>
      <c r="C1657" s="58" t="s">
        <v>1414</v>
      </c>
      <c r="D1657" s="139" t="s">
        <v>1415</v>
      </c>
      <c r="E1657" s="47" t="s">
        <v>2798</v>
      </c>
      <c r="F1657" s="210" t="s">
        <v>4676</v>
      </c>
      <c r="H1657" s="44"/>
      <c r="I1657" s="83"/>
      <c r="J1657" s="39"/>
      <c r="K1657" s="36"/>
      <c r="L1657" s="98">
        <v>40940</v>
      </c>
      <c r="M1657" s="98"/>
      <c r="N1657" t="str">
        <f t="shared" si="57"/>
        <v/>
      </c>
    </row>
    <row r="1658" spans="1:14" hidden="1" outlineLevel="2">
      <c r="A1658" s="162"/>
      <c r="B1658" s="332">
        <f t="shared" si="56"/>
        <v>104</v>
      </c>
      <c r="C1658" s="58" t="s">
        <v>2246</v>
      </c>
      <c r="D1658" s="139" t="s">
        <v>2491</v>
      </c>
      <c r="E1658" s="39" t="s">
        <v>1156</v>
      </c>
      <c r="F1658" s="246" t="s">
        <v>4676</v>
      </c>
      <c r="H1658" s="44"/>
      <c r="I1658" s="83"/>
      <c r="J1658" s="39"/>
      <c r="K1658" s="36"/>
      <c r="L1658" s="98">
        <v>40940</v>
      </c>
      <c r="M1658" s="98"/>
      <c r="N1658" t="str">
        <f t="shared" si="57"/>
        <v/>
      </c>
    </row>
    <row r="1659" spans="1:14" hidden="1" outlineLevel="2">
      <c r="A1659" s="162"/>
      <c r="B1659" s="332">
        <f t="shared" si="56"/>
        <v>104</v>
      </c>
      <c r="C1659" s="58" t="s">
        <v>2247</v>
      </c>
      <c r="D1659" s="139" t="s">
        <v>2492</v>
      </c>
      <c r="E1659" s="39" t="s">
        <v>1156</v>
      </c>
      <c r="F1659" s="246" t="s">
        <v>4676</v>
      </c>
      <c r="H1659" s="44"/>
      <c r="I1659" s="83"/>
      <c r="J1659" s="39"/>
      <c r="K1659" s="36"/>
      <c r="L1659" s="98">
        <v>40940</v>
      </c>
      <c r="M1659" s="98"/>
      <c r="N1659" t="str">
        <f t="shared" si="57"/>
        <v/>
      </c>
    </row>
    <row r="1660" spans="1:14" hidden="1" outlineLevel="2">
      <c r="A1660" s="162"/>
      <c r="B1660" s="332">
        <f t="shared" si="56"/>
        <v>104</v>
      </c>
      <c r="C1660" s="58" t="s">
        <v>2248</v>
      </c>
      <c r="D1660" s="139" t="s">
        <v>1579</v>
      </c>
      <c r="E1660" s="39" t="s">
        <v>1156</v>
      </c>
      <c r="F1660" s="246" t="s">
        <v>4676</v>
      </c>
      <c r="H1660" s="44"/>
      <c r="I1660" s="83"/>
      <c r="J1660" s="39"/>
      <c r="K1660" s="36"/>
      <c r="L1660" s="98">
        <v>40940</v>
      </c>
      <c r="M1660" s="98"/>
      <c r="N1660" t="str">
        <f t="shared" si="57"/>
        <v/>
      </c>
    </row>
    <row r="1661" spans="1:14" hidden="1" outlineLevel="2">
      <c r="A1661" s="162"/>
      <c r="B1661" s="332">
        <f t="shared" si="56"/>
        <v>104</v>
      </c>
      <c r="C1661" s="58" t="s">
        <v>2249</v>
      </c>
      <c r="D1661" s="139" t="s">
        <v>1580</v>
      </c>
      <c r="E1661" s="39" t="s">
        <v>1156</v>
      </c>
      <c r="F1661" s="246" t="s">
        <v>4676</v>
      </c>
      <c r="H1661" s="44"/>
      <c r="I1661" s="83"/>
      <c r="J1661" s="39"/>
      <c r="K1661" s="36"/>
      <c r="L1661" s="98">
        <v>40940</v>
      </c>
      <c r="M1661" s="98"/>
      <c r="N1661" t="str">
        <f t="shared" si="57"/>
        <v/>
      </c>
    </row>
    <row r="1662" spans="1:14" hidden="1" outlineLevel="2">
      <c r="A1662" s="162"/>
      <c r="B1662" s="332">
        <f t="shared" si="56"/>
        <v>104</v>
      </c>
      <c r="C1662" s="26" t="s">
        <v>1002</v>
      </c>
      <c r="D1662" s="137" t="s">
        <v>3295</v>
      </c>
      <c r="E1662" s="47" t="s">
        <v>2798</v>
      </c>
      <c r="F1662" s="210" t="s">
        <v>4676</v>
      </c>
      <c r="H1662" s="44"/>
      <c r="I1662" s="83"/>
      <c r="J1662" s="39" t="s">
        <v>1124</v>
      </c>
      <c r="K1662" s="36"/>
      <c r="L1662" s="98">
        <v>38362</v>
      </c>
      <c r="M1662" s="98"/>
      <c r="N1662" t="str">
        <f t="shared" si="57"/>
        <v/>
      </c>
    </row>
    <row r="1663" spans="1:14" hidden="1" outlineLevel="2">
      <c r="A1663" s="162"/>
      <c r="B1663" s="332">
        <f t="shared" si="56"/>
        <v>104</v>
      </c>
      <c r="C1663" s="26" t="s">
        <v>3297</v>
      </c>
      <c r="D1663" s="137" t="s">
        <v>3296</v>
      </c>
      <c r="E1663" s="47" t="s">
        <v>2798</v>
      </c>
      <c r="F1663" s="210" t="s">
        <v>4676</v>
      </c>
      <c r="H1663" s="44"/>
      <c r="I1663" s="83"/>
      <c r="J1663" s="39" t="s">
        <v>1124</v>
      </c>
      <c r="K1663" s="36"/>
      <c r="L1663" s="98">
        <v>38362</v>
      </c>
      <c r="M1663" s="98"/>
      <c r="N1663" t="str">
        <f t="shared" si="57"/>
        <v/>
      </c>
    </row>
    <row r="1664" spans="1:14" hidden="1" outlineLevel="2">
      <c r="A1664" s="162"/>
      <c r="B1664" s="332">
        <f t="shared" ref="B1664:B1727" si="58">IF(A1664&gt;0,A1664,B1663)</f>
        <v>104</v>
      </c>
      <c r="C1664" s="26" t="s">
        <v>1000</v>
      </c>
      <c r="D1664" s="137" t="s">
        <v>1558</v>
      </c>
      <c r="E1664" s="47" t="s">
        <v>2798</v>
      </c>
      <c r="F1664" s="210" t="s">
        <v>4676</v>
      </c>
      <c r="H1664" s="44"/>
      <c r="I1664" s="83"/>
      <c r="J1664" s="39" t="s">
        <v>1124</v>
      </c>
      <c r="K1664" s="36"/>
      <c r="L1664" s="98">
        <v>38362</v>
      </c>
      <c r="M1664" s="98"/>
      <c r="N1664" t="str">
        <f t="shared" si="57"/>
        <v/>
      </c>
    </row>
    <row r="1665" spans="1:14" hidden="1" outlineLevel="2">
      <c r="A1665" s="162"/>
      <c r="B1665" s="332">
        <f t="shared" si="58"/>
        <v>104</v>
      </c>
      <c r="C1665" s="26" t="s">
        <v>1007</v>
      </c>
      <c r="D1665" s="137" t="s">
        <v>3308</v>
      </c>
      <c r="E1665" s="47" t="s">
        <v>2798</v>
      </c>
      <c r="F1665" s="210" t="s">
        <v>4676</v>
      </c>
      <c r="H1665" s="44"/>
      <c r="I1665" s="83"/>
      <c r="J1665" s="39" t="s">
        <v>1124</v>
      </c>
      <c r="K1665" s="36"/>
      <c r="L1665" s="98">
        <v>38362</v>
      </c>
      <c r="M1665" s="98"/>
      <c r="N1665" t="str">
        <f t="shared" si="57"/>
        <v/>
      </c>
    </row>
    <row r="1666" spans="1:14" hidden="1" outlineLevel="2">
      <c r="A1666" s="162"/>
      <c r="B1666" s="332">
        <f t="shared" si="58"/>
        <v>104</v>
      </c>
      <c r="C1666" s="26" t="s">
        <v>1560</v>
      </c>
      <c r="D1666" s="137" t="s">
        <v>1559</v>
      </c>
      <c r="E1666" s="47" t="s">
        <v>2798</v>
      </c>
      <c r="F1666" s="210" t="s">
        <v>4676</v>
      </c>
      <c r="H1666" s="44"/>
      <c r="I1666" s="83"/>
      <c r="J1666" s="39" t="s">
        <v>1124</v>
      </c>
      <c r="K1666" s="36"/>
      <c r="L1666" s="98">
        <v>38362</v>
      </c>
      <c r="M1666" s="98"/>
      <c r="N1666" t="str">
        <f t="shared" si="57"/>
        <v/>
      </c>
    </row>
    <row r="1667" spans="1:14" hidden="1" outlineLevel="2">
      <c r="A1667" s="162"/>
      <c r="B1667" s="332">
        <f t="shared" si="58"/>
        <v>104</v>
      </c>
      <c r="C1667" s="26" t="s">
        <v>1542</v>
      </c>
      <c r="D1667" s="137" t="s">
        <v>1541</v>
      </c>
      <c r="E1667" s="47" t="s">
        <v>2798</v>
      </c>
      <c r="F1667" s="210" t="s">
        <v>4676</v>
      </c>
      <c r="H1667" s="44"/>
      <c r="I1667" s="83"/>
      <c r="J1667" s="39" t="s">
        <v>1124</v>
      </c>
      <c r="K1667" s="36"/>
      <c r="L1667" s="98">
        <v>38362</v>
      </c>
      <c r="M1667" s="98"/>
      <c r="N1667" t="str">
        <f t="shared" si="57"/>
        <v/>
      </c>
    </row>
    <row r="1668" spans="1:14" hidden="1" outlineLevel="2">
      <c r="A1668" s="162"/>
      <c r="B1668" s="332">
        <f t="shared" si="58"/>
        <v>104</v>
      </c>
      <c r="C1668" s="26" t="s">
        <v>3300</v>
      </c>
      <c r="D1668" s="137" t="s">
        <v>3299</v>
      </c>
      <c r="E1668" s="47" t="s">
        <v>2798</v>
      </c>
      <c r="F1668" s="210" t="s">
        <v>4676</v>
      </c>
      <c r="H1668" s="44"/>
      <c r="I1668" s="83"/>
      <c r="J1668" s="39" t="s">
        <v>1124</v>
      </c>
      <c r="K1668" s="36"/>
      <c r="L1668" s="98">
        <v>38362</v>
      </c>
      <c r="M1668" s="98"/>
      <c r="N1668" t="str">
        <f t="shared" si="57"/>
        <v/>
      </c>
    </row>
    <row r="1669" spans="1:14" hidden="1" outlineLevel="2">
      <c r="A1669" s="162"/>
      <c r="B1669" s="332">
        <f t="shared" si="58"/>
        <v>104</v>
      </c>
      <c r="C1669" s="26" t="s">
        <v>4629</v>
      </c>
      <c r="D1669" s="137" t="s">
        <v>1561</v>
      </c>
      <c r="E1669" s="47" t="s">
        <v>2798</v>
      </c>
      <c r="F1669" s="210" t="s">
        <v>4676</v>
      </c>
      <c r="H1669" s="44"/>
      <c r="I1669" s="83"/>
      <c r="J1669" s="39" t="s">
        <v>1124</v>
      </c>
      <c r="K1669" s="36"/>
      <c r="L1669" s="98">
        <v>38362</v>
      </c>
      <c r="M1669" s="98"/>
      <c r="N1669" t="str">
        <f t="shared" si="57"/>
        <v/>
      </c>
    </row>
    <row r="1670" spans="1:14" hidden="1" outlineLevel="2">
      <c r="A1670" s="162"/>
      <c r="B1670" s="332">
        <f t="shared" si="58"/>
        <v>104</v>
      </c>
      <c r="C1670" s="26" t="s">
        <v>1545</v>
      </c>
      <c r="D1670" s="137" t="s">
        <v>1544</v>
      </c>
      <c r="E1670" s="47" t="s">
        <v>2798</v>
      </c>
      <c r="F1670" s="210" t="s">
        <v>4676</v>
      </c>
      <c r="H1670" s="44"/>
      <c r="I1670" s="83"/>
      <c r="J1670" s="39" t="s">
        <v>1124</v>
      </c>
      <c r="K1670" s="36"/>
      <c r="L1670" s="98">
        <v>38362</v>
      </c>
      <c r="M1670" s="98"/>
      <c r="N1670" t="str">
        <f t="shared" si="57"/>
        <v/>
      </c>
    </row>
    <row r="1671" spans="1:14" hidden="1" outlineLevel="2">
      <c r="A1671" s="162"/>
      <c r="B1671" s="332">
        <f t="shared" si="58"/>
        <v>104</v>
      </c>
      <c r="C1671" s="26" t="s">
        <v>1006</v>
      </c>
      <c r="D1671" s="137" t="s">
        <v>3307</v>
      </c>
      <c r="E1671" s="47" t="s">
        <v>2798</v>
      </c>
      <c r="F1671" s="210" t="s">
        <v>4676</v>
      </c>
      <c r="H1671" s="44"/>
      <c r="I1671" s="83"/>
      <c r="J1671" s="39" t="s">
        <v>1124</v>
      </c>
      <c r="K1671" s="36"/>
      <c r="L1671" s="98">
        <v>38362</v>
      </c>
      <c r="M1671" s="98"/>
      <c r="N1671" t="str">
        <f t="shared" si="57"/>
        <v/>
      </c>
    </row>
    <row r="1672" spans="1:14" hidden="1" outlineLevel="2">
      <c r="A1672" s="162"/>
      <c r="B1672" s="332">
        <f t="shared" si="58"/>
        <v>104</v>
      </c>
      <c r="C1672" s="26" t="s">
        <v>1004</v>
      </c>
      <c r="D1672" s="137" t="s">
        <v>3303</v>
      </c>
      <c r="E1672" s="47" t="s">
        <v>2798</v>
      </c>
      <c r="F1672" s="210" t="s">
        <v>4676</v>
      </c>
      <c r="H1672" s="44"/>
      <c r="I1672" s="83"/>
      <c r="J1672" s="39" t="s">
        <v>1124</v>
      </c>
      <c r="K1672" s="36"/>
      <c r="L1672" s="98">
        <v>38362</v>
      </c>
      <c r="M1672" s="98"/>
      <c r="N1672" t="str">
        <f t="shared" si="57"/>
        <v/>
      </c>
    </row>
    <row r="1673" spans="1:14" hidden="1" outlineLevel="2">
      <c r="A1673" s="162"/>
      <c r="B1673" s="332">
        <f t="shared" si="58"/>
        <v>104</v>
      </c>
      <c r="C1673" s="26" t="s">
        <v>3305</v>
      </c>
      <c r="D1673" s="137" t="s">
        <v>3304</v>
      </c>
      <c r="E1673" s="47" t="s">
        <v>2798</v>
      </c>
      <c r="F1673" s="210" t="s">
        <v>4676</v>
      </c>
      <c r="H1673" s="44"/>
      <c r="I1673" s="83"/>
      <c r="J1673" s="39" t="s">
        <v>1124</v>
      </c>
      <c r="K1673" s="36"/>
      <c r="L1673" s="98">
        <v>38362</v>
      </c>
      <c r="M1673" s="98"/>
      <c r="N1673" t="str">
        <f t="shared" si="57"/>
        <v/>
      </c>
    </row>
    <row r="1674" spans="1:14" hidden="1" outlineLevel="2">
      <c r="A1674" s="162"/>
      <c r="B1674" s="332">
        <f t="shared" si="58"/>
        <v>104</v>
      </c>
      <c r="C1674" s="26" t="s">
        <v>1005</v>
      </c>
      <c r="D1674" s="137" t="s">
        <v>3306</v>
      </c>
      <c r="E1674" s="47" t="s">
        <v>2798</v>
      </c>
      <c r="F1674" s="210" t="s">
        <v>4676</v>
      </c>
      <c r="H1674" s="44"/>
      <c r="I1674" s="83"/>
      <c r="J1674" s="39" t="s">
        <v>1124</v>
      </c>
      <c r="K1674" s="36"/>
      <c r="L1674" s="98">
        <v>38362</v>
      </c>
      <c r="M1674" s="98"/>
      <c r="N1674" t="str">
        <f t="shared" si="57"/>
        <v/>
      </c>
    </row>
    <row r="1675" spans="1:14" hidden="1" outlineLevel="2">
      <c r="A1675" s="162"/>
      <c r="B1675" s="332">
        <f t="shared" si="58"/>
        <v>104</v>
      </c>
      <c r="C1675" s="26" t="s">
        <v>1553</v>
      </c>
      <c r="D1675" s="137" t="s">
        <v>1552</v>
      </c>
      <c r="E1675" s="47" t="s">
        <v>2798</v>
      </c>
      <c r="F1675" s="210" t="s">
        <v>4676</v>
      </c>
      <c r="H1675" s="44"/>
      <c r="I1675" s="83"/>
      <c r="J1675" s="39" t="s">
        <v>1124</v>
      </c>
      <c r="K1675" s="36"/>
      <c r="L1675" s="98">
        <v>38362</v>
      </c>
      <c r="M1675" s="98"/>
      <c r="N1675" t="str">
        <f t="shared" si="57"/>
        <v/>
      </c>
    </row>
    <row r="1676" spans="1:14" hidden="1" outlineLevel="2">
      <c r="A1676" s="162"/>
      <c r="B1676" s="332">
        <f t="shared" si="58"/>
        <v>104</v>
      </c>
      <c r="C1676" s="26" t="s">
        <v>2397</v>
      </c>
      <c r="D1676" s="137" t="s">
        <v>1543</v>
      </c>
      <c r="E1676" s="47" t="s">
        <v>2798</v>
      </c>
      <c r="F1676" s="210" t="s">
        <v>4676</v>
      </c>
      <c r="H1676" s="44"/>
      <c r="I1676" s="83"/>
      <c r="J1676" s="39" t="s">
        <v>1124</v>
      </c>
      <c r="K1676" s="36"/>
      <c r="L1676" s="98">
        <v>38362</v>
      </c>
      <c r="M1676" s="98"/>
      <c r="N1676" t="str">
        <f t="shared" si="57"/>
        <v/>
      </c>
    </row>
    <row r="1677" spans="1:14" hidden="1" outlineLevel="2">
      <c r="A1677" s="162"/>
      <c r="B1677" s="332">
        <f t="shared" si="58"/>
        <v>104</v>
      </c>
      <c r="C1677" s="26" t="s">
        <v>1008</v>
      </c>
      <c r="D1677" s="137" t="s">
        <v>3309</v>
      </c>
      <c r="E1677" s="47" t="s">
        <v>2798</v>
      </c>
      <c r="F1677" s="210" t="s">
        <v>4676</v>
      </c>
      <c r="H1677" s="44"/>
      <c r="I1677" s="83"/>
      <c r="J1677" s="39" t="s">
        <v>1124</v>
      </c>
      <c r="K1677" s="36"/>
      <c r="L1677" s="98">
        <v>38362</v>
      </c>
      <c r="M1677" s="98"/>
      <c r="N1677" t="str">
        <f t="shared" si="57"/>
        <v/>
      </c>
    </row>
    <row r="1678" spans="1:14" hidden="1" outlineLevel="2">
      <c r="A1678" s="162"/>
      <c r="B1678" s="332">
        <f t="shared" si="58"/>
        <v>104</v>
      </c>
      <c r="C1678" s="26" t="s">
        <v>1001</v>
      </c>
      <c r="D1678" s="137" t="s">
        <v>4630</v>
      </c>
      <c r="E1678" s="47" t="s">
        <v>2798</v>
      </c>
      <c r="F1678" s="210" t="s">
        <v>4676</v>
      </c>
      <c r="H1678" s="44"/>
      <c r="I1678" s="83"/>
      <c r="J1678" s="39" t="s">
        <v>1124</v>
      </c>
      <c r="K1678" s="36"/>
      <c r="L1678" s="98">
        <v>38362</v>
      </c>
      <c r="M1678" s="98"/>
      <c r="N1678" t="str">
        <f t="shared" si="57"/>
        <v/>
      </c>
    </row>
    <row r="1679" spans="1:14" hidden="1" outlineLevel="2">
      <c r="A1679" s="162"/>
      <c r="B1679" s="332">
        <f t="shared" si="58"/>
        <v>104</v>
      </c>
      <c r="C1679" s="26" t="s">
        <v>2222</v>
      </c>
      <c r="D1679" s="137" t="s">
        <v>1540</v>
      </c>
      <c r="E1679" s="47" t="s">
        <v>2798</v>
      </c>
      <c r="F1679" s="210" t="s">
        <v>4676</v>
      </c>
      <c r="H1679" s="44"/>
      <c r="I1679" s="83"/>
      <c r="J1679" s="39" t="s">
        <v>1124</v>
      </c>
      <c r="K1679" s="36"/>
      <c r="L1679" s="98">
        <v>38362</v>
      </c>
      <c r="M1679" s="98"/>
      <c r="N1679" t="str">
        <f t="shared" si="57"/>
        <v/>
      </c>
    </row>
    <row r="1680" spans="1:14" hidden="1" outlineLevel="2">
      <c r="A1680" s="162"/>
      <c r="B1680" s="332">
        <f t="shared" si="58"/>
        <v>104</v>
      </c>
      <c r="C1680" s="26" t="s">
        <v>927</v>
      </c>
      <c r="D1680" s="137" t="s">
        <v>1554</v>
      </c>
      <c r="E1680" s="47" t="s">
        <v>2798</v>
      </c>
      <c r="F1680" s="210" t="s">
        <v>4676</v>
      </c>
      <c r="H1680" s="44"/>
      <c r="I1680" s="83"/>
      <c r="J1680" s="39" t="s">
        <v>1124</v>
      </c>
      <c r="K1680" s="36"/>
      <c r="L1680" s="98">
        <v>38362</v>
      </c>
      <c r="M1680" s="98"/>
      <c r="N1680" t="str">
        <f t="shared" si="57"/>
        <v/>
      </c>
    </row>
    <row r="1681" spans="1:14" hidden="1" outlineLevel="2">
      <c r="A1681" s="162"/>
      <c r="B1681" s="332">
        <f t="shared" si="58"/>
        <v>104</v>
      </c>
      <c r="C1681" s="26" t="s">
        <v>925</v>
      </c>
      <c r="D1681" s="137" t="s">
        <v>1550</v>
      </c>
      <c r="E1681" s="47" t="s">
        <v>2798</v>
      </c>
      <c r="F1681" s="210" t="s">
        <v>4676</v>
      </c>
      <c r="H1681" s="44"/>
      <c r="I1681" s="83"/>
      <c r="J1681" s="39" t="s">
        <v>1124</v>
      </c>
      <c r="K1681" s="36"/>
      <c r="L1681" s="98">
        <v>38362</v>
      </c>
      <c r="M1681" s="98"/>
      <c r="N1681" t="str">
        <f t="shared" si="57"/>
        <v/>
      </c>
    </row>
    <row r="1682" spans="1:14" hidden="1" outlineLevel="2">
      <c r="A1682" s="162"/>
      <c r="B1682" s="332">
        <f t="shared" si="58"/>
        <v>104</v>
      </c>
      <c r="C1682" s="26" t="s">
        <v>2399</v>
      </c>
      <c r="D1682" s="137" t="s">
        <v>1549</v>
      </c>
      <c r="E1682" s="47" t="s">
        <v>2798</v>
      </c>
      <c r="F1682" s="210" t="s">
        <v>4676</v>
      </c>
      <c r="H1682" s="44"/>
      <c r="I1682" s="83"/>
      <c r="J1682" s="39" t="s">
        <v>1124</v>
      </c>
      <c r="K1682" s="36"/>
      <c r="L1682" s="98">
        <v>38362</v>
      </c>
      <c r="M1682" s="98"/>
      <c r="N1682" t="str">
        <f t="shared" si="57"/>
        <v/>
      </c>
    </row>
    <row r="1683" spans="1:14" hidden="1" outlineLevel="2">
      <c r="A1683" s="162"/>
      <c r="B1683" s="332">
        <f t="shared" si="58"/>
        <v>104</v>
      </c>
      <c r="C1683" s="26" t="s">
        <v>2398</v>
      </c>
      <c r="D1683" s="137" t="s">
        <v>1548</v>
      </c>
      <c r="E1683" s="47" t="s">
        <v>2798</v>
      </c>
      <c r="F1683" s="210" t="s">
        <v>4676</v>
      </c>
      <c r="H1683" s="44"/>
      <c r="I1683" s="83"/>
      <c r="J1683" s="39" t="s">
        <v>1124</v>
      </c>
      <c r="K1683" s="36"/>
      <c r="L1683" s="98">
        <v>38362</v>
      </c>
      <c r="M1683" s="98"/>
      <c r="N1683" t="str">
        <f t="shared" si="57"/>
        <v/>
      </c>
    </row>
    <row r="1684" spans="1:14" hidden="1" outlineLevel="2">
      <c r="A1684" s="162"/>
      <c r="B1684" s="332">
        <f t="shared" si="58"/>
        <v>104</v>
      </c>
      <c r="C1684" s="26" t="s">
        <v>3302</v>
      </c>
      <c r="D1684" s="137" t="s">
        <v>3301</v>
      </c>
      <c r="E1684" s="47" t="s">
        <v>2798</v>
      </c>
      <c r="F1684" s="210" t="s">
        <v>4676</v>
      </c>
      <c r="H1684" s="44"/>
      <c r="I1684" s="83"/>
      <c r="J1684" s="39" t="s">
        <v>1124</v>
      </c>
      <c r="K1684" s="36"/>
      <c r="L1684" s="98">
        <v>38362</v>
      </c>
      <c r="M1684" s="98"/>
      <c r="N1684" t="str">
        <f t="shared" si="57"/>
        <v/>
      </c>
    </row>
    <row r="1685" spans="1:14" hidden="1" outlineLevel="2">
      <c r="A1685" s="162"/>
      <c r="B1685" s="332">
        <f t="shared" si="58"/>
        <v>104</v>
      </c>
      <c r="C1685" s="26" t="s">
        <v>926</v>
      </c>
      <c r="D1685" s="137" t="s">
        <v>1551</v>
      </c>
      <c r="E1685" s="47" t="s">
        <v>2798</v>
      </c>
      <c r="F1685" s="210" t="s">
        <v>4676</v>
      </c>
      <c r="H1685" s="44"/>
      <c r="I1685" s="83"/>
      <c r="J1685" s="39" t="s">
        <v>1124</v>
      </c>
      <c r="K1685" s="36"/>
      <c r="L1685" s="98">
        <v>38362</v>
      </c>
      <c r="M1685" s="98"/>
      <c r="N1685" t="str">
        <f t="shared" si="57"/>
        <v/>
      </c>
    </row>
    <row r="1686" spans="1:14" hidden="1" outlineLevel="2">
      <c r="A1686" s="162"/>
      <c r="B1686" s="332">
        <f t="shared" si="58"/>
        <v>104</v>
      </c>
      <c r="C1686" s="26" t="s">
        <v>1547</v>
      </c>
      <c r="D1686" s="137" t="s">
        <v>1546</v>
      </c>
      <c r="E1686" s="47" t="s">
        <v>2798</v>
      </c>
      <c r="F1686" s="210" t="s">
        <v>4676</v>
      </c>
      <c r="H1686" s="44"/>
      <c r="I1686" s="83"/>
      <c r="J1686" s="39" t="s">
        <v>1124</v>
      </c>
      <c r="K1686" s="36"/>
      <c r="L1686" s="98">
        <v>38362</v>
      </c>
      <c r="M1686" s="98"/>
      <c r="N1686" t="str">
        <f t="shared" si="57"/>
        <v/>
      </c>
    </row>
    <row r="1687" spans="1:14" hidden="1" outlineLevel="2">
      <c r="A1687" s="162"/>
      <c r="B1687" s="332">
        <f t="shared" si="58"/>
        <v>104</v>
      </c>
      <c r="C1687" s="26" t="s">
        <v>647</v>
      </c>
      <c r="D1687" s="137" t="s">
        <v>2467</v>
      </c>
      <c r="E1687" s="47" t="s">
        <v>2798</v>
      </c>
      <c r="F1687" s="210" t="s">
        <v>4676</v>
      </c>
      <c r="H1687" s="44"/>
      <c r="I1687" s="83"/>
      <c r="J1687" s="39"/>
      <c r="K1687" s="36"/>
      <c r="L1687" s="98">
        <v>39845</v>
      </c>
      <c r="M1687" s="98"/>
      <c r="N1687" t="str">
        <f t="shared" si="57"/>
        <v/>
      </c>
    </row>
    <row r="1688" spans="1:14" hidden="1" outlineLevel="2">
      <c r="A1688" s="162"/>
      <c r="B1688" s="332">
        <f t="shared" si="58"/>
        <v>104</v>
      </c>
      <c r="C1688" s="26" t="s">
        <v>648</v>
      </c>
      <c r="D1688" s="137" t="s">
        <v>2468</v>
      </c>
      <c r="E1688" s="47" t="s">
        <v>2798</v>
      </c>
      <c r="F1688" s="210" t="s">
        <v>4676</v>
      </c>
      <c r="H1688" s="44"/>
      <c r="I1688" s="83"/>
      <c r="J1688" s="39"/>
      <c r="K1688" s="36"/>
      <c r="L1688" s="98">
        <v>39845</v>
      </c>
      <c r="M1688" s="98"/>
      <c r="N1688" t="str">
        <f t="shared" si="57"/>
        <v/>
      </c>
    </row>
    <row r="1689" spans="1:14" hidden="1" outlineLevel="2">
      <c r="A1689" s="162"/>
      <c r="B1689" s="332">
        <f t="shared" si="58"/>
        <v>104</v>
      </c>
      <c r="C1689" s="26" t="s">
        <v>649</v>
      </c>
      <c r="D1689" s="137" t="s">
        <v>2469</v>
      </c>
      <c r="E1689" s="47" t="s">
        <v>2798</v>
      </c>
      <c r="F1689" s="210" t="s">
        <v>4676</v>
      </c>
      <c r="H1689" s="44"/>
      <c r="I1689" s="83"/>
      <c r="J1689" s="39"/>
      <c r="K1689" s="36"/>
      <c r="L1689" s="98">
        <v>39845</v>
      </c>
      <c r="M1689" s="98"/>
      <c r="N1689" t="str">
        <f t="shared" si="57"/>
        <v/>
      </c>
    </row>
    <row r="1690" spans="1:14" hidden="1" outlineLevel="2">
      <c r="A1690" s="162"/>
      <c r="B1690" s="332">
        <f t="shared" si="58"/>
        <v>104</v>
      </c>
      <c r="C1690" s="26" t="s">
        <v>1638</v>
      </c>
      <c r="D1690" s="137" t="s">
        <v>2470</v>
      </c>
      <c r="E1690" s="47" t="s">
        <v>2798</v>
      </c>
      <c r="F1690" s="210" t="s">
        <v>4676</v>
      </c>
      <c r="H1690" s="44"/>
      <c r="I1690" s="83"/>
      <c r="J1690" s="39"/>
      <c r="K1690" s="36"/>
      <c r="L1690" s="98">
        <v>39845</v>
      </c>
      <c r="M1690" s="98"/>
      <c r="N1690" t="str">
        <f t="shared" si="57"/>
        <v/>
      </c>
    </row>
    <row r="1691" spans="1:14" hidden="1" outlineLevel="2">
      <c r="A1691" s="162"/>
      <c r="B1691" s="332">
        <f t="shared" si="58"/>
        <v>104</v>
      </c>
      <c r="C1691" s="26" t="s">
        <v>1639</v>
      </c>
      <c r="D1691" s="137" t="s">
        <v>2471</v>
      </c>
      <c r="E1691" s="47" t="s">
        <v>2798</v>
      </c>
      <c r="F1691" s="210" t="s">
        <v>4676</v>
      </c>
      <c r="H1691" s="44"/>
      <c r="I1691" s="83"/>
      <c r="J1691" s="39"/>
      <c r="K1691" s="36"/>
      <c r="L1691" s="98">
        <v>39845</v>
      </c>
      <c r="M1691" s="98"/>
      <c r="N1691" t="str">
        <f t="shared" si="57"/>
        <v/>
      </c>
    </row>
    <row r="1692" spans="1:14" hidden="1" outlineLevel="2">
      <c r="A1692" s="162"/>
      <c r="B1692" s="332">
        <f t="shared" si="58"/>
        <v>104</v>
      </c>
      <c r="C1692" s="26" t="s">
        <v>1640</v>
      </c>
      <c r="D1692" s="137" t="s">
        <v>2472</v>
      </c>
      <c r="E1692" s="47" t="s">
        <v>2798</v>
      </c>
      <c r="F1692" s="210" t="s">
        <v>4676</v>
      </c>
      <c r="H1692" s="44"/>
      <c r="I1692" s="83"/>
      <c r="J1692" s="39"/>
      <c r="K1692" s="36"/>
      <c r="L1692" s="98">
        <v>39845</v>
      </c>
      <c r="M1692" s="98"/>
      <c r="N1692" t="str">
        <f t="shared" si="57"/>
        <v/>
      </c>
    </row>
    <row r="1693" spans="1:14" hidden="1" outlineLevel="2">
      <c r="A1693" s="162"/>
      <c r="B1693" s="332">
        <f t="shared" si="58"/>
        <v>104</v>
      </c>
      <c r="C1693" s="26" t="s">
        <v>1641</v>
      </c>
      <c r="D1693" s="137" t="s">
        <v>2474</v>
      </c>
      <c r="E1693" s="47" t="s">
        <v>2798</v>
      </c>
      <c r="F1693" s="210" t="s">
        <v>4676</v>
      </c>
      <c r="H1693" s="44"/>
      <c r="I1693" s="83"/>
      <c r="J1693" s="39"/>
      <c r="K1693" s="36"/>
      <c r="L1693" s="98">
        <v>39845</v>
      </c>
      <c r="M1693" s="98"/>
      <c r="N1693" t="str">
        <f t="shared" si="57"/>
        <v/>
      </c>
    </row>
    <row r="1694" spans="1:14" hidden="1" outlineLevel="2">
      <c r="A1694" s="162"/>
      <c r="B1694" s="332">
        <f t="shared" si="58"/>
        <v>104</v>
      </c>
      <c r="C1694" s="26" t="s">
        <v>1642</v>
      </c>
      <c r="D1694" s="137" t="s">
        <v>2475</v>
      </c>
      <c r="E1694" s="47" t="s">
        <v>2798</v>
      </c>
      <c r="F1694" s="210" t="s">
        <v>4676</v>
      </c>
      <c r="H1694" s="44"/>
      <c r="I1694" s="83"/>
      <c r="J1694" s="39"/>
      <c r="K1694" s="36"/>
      <c r="L1694" s="98">
        <v>39845</v>
      </c>
      <c r="M1694" s="98"/>
      <c r="N1694" t="str">
        <f t="shared" si="57"/>
        <v/>
      </c>
    </row>
    <row r="1695" spans="1:14" hidden="1" outlineLevel="2">
      <c r="A1695" s="162"/>
      <c r="B1695" s="332">
        <f t="shared" si="58"/>
        <v>104</v>
      </c>
      <c r="C1695" s="26" t="s">
        <v>1643</v>
      </c>
      <c r="D1695" s="137" t="s">
        <v>1590</v>
      </c>
      <c r="E1695" s="47" t="s">
        <v>2798</v>
      </c>
      <c r="F1695" s="210" t="s">
        <v>4676</v>
      </c>
      <c r="H1695" s="44"/>
      <c r="I1695" s="83"/>
      <c r="J1695" s="39"/>
      <c r="K1695" s="36"/>
      <c r="L1695" s="98">
        <v>39845</v>
      </c>
      <c r="M1695" s="98"/>
      <c r="N1695" t="str">
        <f t="shared" si="57"/>
        <v/>
      </c>
    </row>
    <row r="1696" spans="1:14" hidden="1" outlineLevel="2">
      <c r="A1696" s="162"/>
      <c r="B1696" s="332">
        <f t="shared" si="58"/>
        <v>104</v>
      </c>
      <c r="C1696" s="26" t="s">
        <v>1644</v>
      </c>
      <c r="D1696" s="137" t="s">
        <v>1591</v>
      </c>
      <c r="E1696" s="47" t="s">
        <v>2798</v>
      </c>
      <c r="F1696" s="210" t="s">
        <v>4676</v>
      </c>
      <c r="H1696" s="44"/>
      <c r="I1696" s="83"/>
      <c r="J1696" s="39"/>
      <c r="K1696" s="36"/>
      <c r="L1696" s="98">
        <v>39845</v>
      </c>
      <c r="M1696" s="98"/>
      <c r="N1696" t="str">
        <f t="shared" si="57"/>
        <v/>
      </c>
    </row>
    <row r="1697" spans="1:14" hidden="1" outlineLevel="2">
      <c r="A1697" s="162"/>
      <c r="B1697" s="332">
        <f t="shared" si="58"/>
        <v>104</v>
      </c>
      <c r="C1697" s="26" t="s">
        <v>1645</v>
      </c>
      <c r="D1697" s="137" t="s">
        <v>1646</v>
      </c>
      <c r="E1697" s="47" t="s">
        <v>2798</v>
      </c>
      <c r="F1697" s="210" t="s">
        <v>4676</v>
      </c>
      <c r="H1697" s="44"/>
      <c r="I1697" s="83"/>
      <c r="J1697" s="39"/>
      <c r="K1697" s="36"/>
      <c r="L1697" s="98">
        <v>39845</v>
      </c>
      <c r="M1697" s="98"/>
      <c r="N1697" t="str">
        <f t="shared" si="57"/>
        <v/>
      </c>
    </row>
    <row r="1698" spans="1:14" hidden="1" outlineLevel="2">
      <c r="A1698" s="162"/>
      <c r="B1698" s="332">
        <f t="shared" si="58"/>
        <v>104</v>
      </c>
      <c r="C1698" s="26" t="s">
        <v>1647</v>
      </c>
      <c r="D1698" s="137" t="s">
        <v>1648</v>
      </c>
      <c r="E1698" s="47" t="s">
        <v>2798</v>
      </c>
      <c r="F1698" s="210" t="s">
        <v>4676</v>
      </c>
      <c r="H1698" s="44"/>
      <c r="I1698" s="83"/>
      <c r="J1698" s="39"/>
      <c r="K1698" s="36"/>
      <c r="L1698" s="98">
        <v>39845</v>
      </c>
      <c r="M1698" s="98"/>
      <c r="N1698" t="str">
        <f t="shared" si="57"/>
        <v/>
      </c>
    </row>
    <row r="1699" spans="1:14" hidden="1" outlineLevel="2">
      <c r="A1699" s="162"/>
      <c r="B1699" s="332">
        <f t="shared" si="58"/>
        <v>104</v>
      </c>
      <c r="C1699" s="26" t="s">
        <v>1649</v>
      </c>
      <c r="D1699" s="137" t="s">
        <v>1650</v>
      </c>
      <c r="E1699" s="47" t="s">
        <v>2798</v>
      </c>
      <c r="F1699" s="210" t="s">
        <v>4676</v>
      </c>
      <c r="H1699" s="44"/>
      <c r="I1699" s="83"/>
      <c r="J1699" s="39"/>
      <c r="K1699" s="36"/>
      <c r="L1699" s="98">
        <v>39845</v>
      </c>
      <c r="M1699" s="98"/>
      <c r="N1699" t="str">
        <f t="shared" si="57"/>
        <v/>
      </c>
    </row>
    <row r="1700" spans="1:14" hidden="1" outlineLevel="2">
      <c r="A1700" s="162"/>
      <c r="B1700" s="332">
        <f t="shared" si="58"/>
        <v>104</v>
      </c>
      <c r="C1700" s="26" t="s">
        <v>1651</v>
      </c>
      <c r="D1700" s="137" t="s">
        <v>1652</v>
      </c>
      <c r="E1700" s="47" t="s">
        <v>2798</v>
      </c>
      <c r="F1700" s="210" t="s">
        <v>4676</v>
      </c>
      <c r="H1700" s="44"/>
      <c r="I1700" s="83"/>
      <c r="J1700" s="39"/>
      <c r="K1700" s="36"/>
      <c r="L1700" s="98">
        <v>39845</v>
      </c>
      <c r="M1700" s="98"/>
      <c r="N1700" t="str">
        <f t="shared" si="57"/>
        <v/>
      </c>
    </row>
    <row r="1701" spans="1:14" hidden="1" outlineLevel="2">
      <c r="A1701" s="162"/>
      <c r="B1701" s="332">
        <f t="shared" si="58"/>
        <v>104</v>
      </c>
      <c r="C1701" s="26" t="s">
        <v>1653</v>
      </c>
      <c r="D1701" s="137" t="s">
        <v>1654</v>
      </c>
      <c r="E1701" s="47" t="s">
        <v>2798</v>
      </c>
      <c r="F1701" s="210" t="s">
        <v>4676</v>
      </c>
      <c r="H1701" s="44"/>
      <c r="I1701" s="83"/>
      <c r="J1701" s="39"/>
      <c r="K1701" s="36"/>
      <c r="L1701" s="98">
        <v>39845</v>
      </c>
      <c r="M1701" s="98"/>
      <c r="N1701" t="str">
        <f t="shared" si="57"/>
        <v/>
      </c>
    </row>
    <row r="1702" spans="1:14" hidden="1" outlineLevel="2">
      <c r="A1702" s="162"/>
      <c r="B1702" s="332">
        <f t="shared" si="58"/>
        <v>104</v>
      </c>
      <c r="C1702" s="26" t="s">
        <v>1655</v>
      </c>
      <c r="D1702" s="137" t="s">
        <v>1656</v>
      </c>
      <c r="E1702" s="47" t="s">
        <v>2798</v>
      </c>
      <c r="F1702" s="210" t="s">
        <v>4676</v>
      </c>
      <c r="H1702" s="44"/>
      <c r="I1702" s="83"/>
      <c r="J1702" s="39"/>
      <c r="K1702" s="36"/>
      <c r="L1702" s="98">
        <v>39845</v>
      </c>
      <c r="M1702" s="98"/>
      <c r="N1702" t="str">
        <f t="shared" si="57"/>
        <v/>
      </c>
    </row>
    <row r="1703" spans="1:14" hidden="1" outlineLevel="1" collapsed="1">
      <c r="A1703" s="307">
        <v>105</v>
      </c>
      <c r="B1703" s="332">
        <f t="shared" si="58"/>
        <v>105</v>
      </c>
      <c r="C1703" s="384" t="s">
        <v>7095</v>
      </c>
      <c r="D1703" s="40"/>
      <c r="E1703" s="63" t="s">
        <v>2798</v>
      </c>
      <c r="F1703" s="63" t="s">
        <v>5300</v>
      </c>
      <c r="G1703" s="237" t="s">
        <v>1219</v>
      </c>
      <c r="H1703" s="44"/>
      <c r="I1703" s="44"/>
      <c r="J1703" s="52" t="s">
        <v>5352</v>
      </c>
      <c r="K1703" s="65"/>
      <c r="L1703" s="80">
        <v>38362</v>
      </c>
      <c r="M1703" s="80">
        <v>43497</v>
      </c>
      <c r="N1703" t="str">
        <f t="shared" si="57"/>
        <v/>
      </c>
    </row>
    <row r="1704" spans="1:14" hidden="1" outlineLevel="2">
      <c r="A1704" s="162"/>
      <c r="B1704" s="332">
        <f t="shared" si="58"/>
        <v>105</v>
      </c>
      <c r="C1704" s="58" t="s">
        <v>3939</v>
      </c>
      <c r="D1704" s="139" t="s">
        <v>3938</v>
      </c>
      <c r="E1704" s="42" t="s">
        <v>2798</v>
      </c>
      <c r="F1704" s="63" t="s">
        <v>5300</v>
      </c>
      <c r="G1704" s="139"/>
      <c r="H1704" s="44"/>
      <c r="I1704" s="83"/>
      <c r="J1704" s="42"/>
      <c r="K1704" s="139"/>
      <c r="L1704" s="82">
        <v>38362</v>
      </c>
      <c r="M1704" s="82"/>
      <c r="N1704" t="str">
        <f t="shared" si="57"/>
        <v/>
      </c>
    </row>
    <row r="1705" spans="1:14" hidden="1" outlineLevel="2">
      <c r="A1705" s="162"/>
      <c r="B1705" s="332">
        <f t="shared" si="58"/>
        <v>105</v>
      </c>
      <c r="C1705" s="58" t="s">
        <v>3956</v>
      </c>
      <c r="D1705" s="139" t="s">
        <v>3955</v>
      </c>
      <c r="E1705" s="42" t="s">
        <v>2798</v>
      </c>
      <c r="F1705" s="63" t="s">
        <v>5300</v>
      </c>
      <c r="G1705" s="139"/>
      <c r="H1705" s="44"/>
      <c r="I1705" s="83"/>
      <c r="J1705" s="42"/>
      <c r="K1705" s="139"/>
      <c r="L1705" s="82">
        <v>38362</v>
      </c>
      <c r="M1705" s="82"/>
      <c r="N1705" t="str">
        <f t="shared" si="57"/>
        <v/>
      </c>
    </row>
    <row r="1706" spans="1:14" hidden="1" outlineLevel="2">
      <c r="A1706" s="162"/>
      <c r="B1706" s="332">
        <f t="shared" si="58"/>
        <v>105</v>
      </c>
      <c r="C1706" s="58" t="s">
        <v>4747</v>
      </c>
      <c r="D1706" s="139" t="s">
        <v>3969</v>
      </c>
      <c r="E1706" s="42" t="s">
        <v>2798</v>
      </c>
      <c r="F1706" s="63" t="s">
        <v>5300</v>
      </c>
      <c r="G1706" s="139"/>
      <c r="H1706" s="44"/>
      <c r="I1706" s="83"/>
      <c r="J1706" s="42"/>
      <c r="K1706" s="139"/>
      <c r="L1706" s="82">
        <v>38362</v>
      </c>
      <c r="M1706" s="82"/>
      <c r="N1706" t="str">
        <f t="shared" si="57"/>
        <v/>
      </c>
    </row>
    <row r="1707" spans="1:14" hidden="1" outlineLevel="2">
      <c r="A1707" s="162"/>
      <c r="B1707" s="332">
        <f t="shared" si="58"/>
        <v>105</v>
      </c>
      <c r="C1707" s="58" t="s">
        <v>3950</v>
      </c>
      <c r="D1707" s="139" t="s">
        <v>3949</v>
      </c>
      <c r="E1707" s="42" t="s">
        <v>2798</v>
      </c>
      <c r="F1707" s="63" t="s">
        <v>5300</v>
      </c>
      <c r="G1707" s="139"/>
      <c r="H1707" s="44"/>
      <c r="I1707" s="83"/>
      <c r="J1707" s="42"/>
      <c r="K1707" s="139"/>
      <c r="L1707" s="82">
        <v>38362</v>
      </c>
      <c r="M1707" s="82"/>
      <c r="N1707" t="str">
        <f t="shared" si="57"/>
        <v/>
      </c>
    </row>
    <row r="1708" spans="1:14" hidden="1" outlineLevel="2">
      <c r="A1708" s="162"/>
      <c r="B1708" s="332">
        <f t="shared" si="58"/>
        <v>105</v>
      </c>
      <c r="C1708" s="58" t="s">
        <v>3954</v>
      </c>
      <c r="D1708" s="139" t="s">
        <v>3953</v>
      </c>
      <c r="E1708" s="42" t="s">
        <v>2798</v>
      </c>
      <c r="F1708" s="63" t="s">
        <v>5300</v>
      </c>
      <c r="G1708" s="139"/>
      <c r="H1708" s="44"/>
      <c r="I1708" s="83"/>
      <c r="J1708" s="42"/>
      <c r="K1708" s="139"/>
      <c r="L1708" s="82">
        <v>38362</v>
      </c>
      <c r="M1708" s="82"/>
      <c r="N1708" t="str">
        <f t="shared" si="57"/>
        <v/>
      </c>
    </row>
    <row r="1709" spans="1:14" hidden="1" outlineLevel="2">
      <c r="A1709" s="162"/>
      <c r="B1709" s="332">
        <f t="shared" si="58"/>
        <v>105</v>
      </c>
      <c r="C1709" s="58" t="s">
        <v>744</v>
      </c>
      <c r="D1709" s="139" t="s">
        <v>3966</v>
      </c>
      <c r="E1709" s="42" t="s">
        <v>2798</v>
      </c>
      <c r="F1709" s="63" t="s">
        <v>5300</v>
      </c>
      <c r="G1709" s="139"/>
      <c r="H1709" s="44"/>
      <c r="I1709" s="83"/>
      <c r="J1709" s="42"/>
      <c r="K1709" s="139"/>
      <c r="L1709" s="82">
        <v>38362</v>
      </c>
      <c r="M1709" s="82"/>
      <c r="N1709" t="str">
        <f t="shared" si="57"/>
        <v/>
      </c>
    </row>
    <row r="1710" spans="1:14" hidden="1" outlineLevel="2">
      <c r="A1710" s="162"/>
      <c r="B1710" s="332">
        <f t="shared" si="58"/>
        <v>105</v>
      </c>
      <c r="C1710" s="58" t="s">
        <v>3962</v>
      </c>
      <c r="D1710" s="139" t="s">
        <v>3961</v>
      </c>
      <c r="E1710" s="42" t="s">
        <v>2798</v>
      </c>
      <c r="F1710" s="63" t="s">
        <v>5300</v>
      </c>
      <c r="G1710" s="139"/>
      <c r="H1710" s="44"/>
      <c r="I1710" s="83"/>
      <c r="J1710" s="42"/>
      <c r="K1710" s="139"/>
      <c r="L1710" s="82">
        <v>38362</v>
      </c>
      <c r="M1710" s="82"/>
      <c r="N1710" t="str">
        <f t="shared" si="57"/>
        <v/>
      </c>
    </row>
    <row r="1711" spans="1:14" hidden="1" outlineLevel="2">
      <c r="A1711" s="162"/>
      <c r="B1711" s="332">
        <f t="shared" si="58"/>
        <v>105</v>
      </c>
      <c r="C1711" s="58" t="s">
        <v>3941</v>
      </c>
      <c r="D1711" s="139" t="s">
        <v>3940</v>
      </c>
      <c r="E1711" s="42" t="s">
        <v>2798</v>
      </c>
      <c r="F1711" s="63" t="s">
        <v>5300</v>
      </c>
      <c r="G1711" s="139"/>
      <c r="H1711" s="44"/>
      <c r="I1711" s="83"/>
      <c r="J1711" s="42"/>
      <c r="K1711" s="139"/>
      <c r="L1711" s="82">
        <v>38362</v>
      </c>
      <c r="M1711" s="82"/>
      <c r="N1711" t="str">
        <f t="shared" si="57"/>
        <v/>
      </c>
    </row>
    <row r="1712" spans="1:14" hidden="1" outlineLevel="2">
      <c r="A1712" s="162"/>
      <c r="B1712" s="332">
        <f t="shared" si="58"/>
        <v>105</v>
      </c>
      <c r="C1712" s="58" t="s">
        <v>743</v>
      </c>
      <c r="D1712" s="139" t="s">
        <v>3965</v>
      </c>
      <c r="E1712" s="42" t="s">
        <v>2798</v>
      </c>
      <c r="F1712" s="63" t="s">
        <v>5300</v>
      </c>
      <c r="G1712" s="139"/>
      <c r="H1712" s="44"/>
      <c r="I1712" s="83"/>
      <c r="J1712" s="42"/>
      <c r="K1712" s="139"/>
      <c r="L1712" s="82">
        <v>38362</v>
      </c>
      <c r="M1712" s="82"/>
      <c r="N1712" t="str">
        <f t="shared" si="57"/>
        <v/>
      </c>
    </row>
    <row r="1713" spans="1:14" hidden="1" outlineLevel="2">
      <c r="A1713" s="162"/>
      <c r="B1713" s="332">
        <f t="shared" si="58"/>
        <v>105</v>
      </c>
      <c r="C1713" s="58" t="s">
        <v>3952</v>
      </c>
      <c r="D1713" s="139" t="s">
        <v>3951</v>
      </c>
      <c r="E1713" s="42" t="s">
        <v>2798</v>
      </c>
      <c r="F1713" s="63" t="s">
        <v>5300</v>
      </c>
      <c r="G1713" s="139"/>
      <c r="H1713" s="44"/>
      <c r="I1713" s="83"/>
      <c r="J1713" s="42"/>
      <c r="K1713" s="139"/>
      <c r="L1713" s="82">
        <v>38362</v>
      </c>
      <c r="M1713" s="82"/>
      <c r="N1713" t="str">
        <f t="shared" si="57"/>
        <v/>
      </c>
    </row>
    <row r="1714" spans="1:14" hidden="1" outlineLevel="2">
      <c r="A1714" s="162"/>
      <c r="B1714" s="332">
        <f t="shared" si="58"/>
        <v>105</v>
      </c>
      <c r="C1714" s="58" t="s">
        <v>742</v>
      </c>
      <c r="D1714" s="139" t="s">
        <v>3948</v>
      </c>
      <c r="E1714" s="42" t="s">
        <v>2798</v>
      </c>
      <c r="F1714" s="63" t="s">
        <v>5300</v>
      </c>
      <c r="G1714" s="139"/>
      <c r="H1714" s="44"/>
      <c r="I1714" s="83"/>
      <c r="J1714" s="42"/>
      <c r="K1714" s="139"/>
      <c r="L1714" s="82">
        <v>38362</v>
      </c>
      <c r="M1714" s="82"/>
      <c r="N1714" t="str">
        <f t="shared" si="57"/>
        <v/>
      </c>
    </row>
    <row r="1715" spans="1:14" hidden="1" outlineLevel="2">
      <c r="A1715" s="162"/>
      <c r="B1715" s="332">
        <f t="shared" si="58"/>
        <v>105</v>
      </c>
      <c r="C1715" s="58" t="s">
        <v>3947</v>
      </c>
      <c r="D1715" s="139" t="s">
        <v>3946</v>
      </c>
      <c r="E1715" s="42" t="s">
        <v>2798</v>
      </c>
      <c r="F1715" s="63" t="s">
        <v>5300</v>
      </c>
      <c r="G1715" s="139"/>
      <c r="H1715" s="44"/>
      <c r="I1715" s="83"/>
      <c r="J1715" s="42"/>
      <c r="K1715" s="139"/>
      <c r="L1715" s="82">
        <v>38362</v>
      </c>
      <c r="M1715" s="82"/>
      <c r="N1715" t="str">
        <f t="shared" si="57"/>
        <v/>
      </c>
    </row>
    <row r="1716" spans="1:14" hidden="1" outlineLevel="2">
      <c r="A1716" s="162"/>
      <c r="B1716" s="332">
        <f t="shared" si="58"/>
        <v>105</v>
      </c>
      <c r="C1716" s="58" t="s">
        <v>3960</v>
      </c>
      <c r="D1716" s="139" t="s">
        <v>3959</v>
      </c>
      <c r="E1716" s="42" t="s">
        <v>2798</v>
      </c>
      <c r="F1716" s="63" t="s">
        <v>5300</v>
      </c>
      <c r="G1716" s="139"/>
      <c r="H1716" s="44"/>
      <c r="I1716" s="83"/>
      <c r="J1716" s="42"/>
      <c r="K1716" s="139"/>
      <c r="L1716" s="82">
        <v>38362</v>
      </c>
      <c r="M1716" s="82"/>
      <c r="N1716" t="str">
        <f t="shared" si="57"/>
        <v/>
      </c>
    </row>
    <row r="1717" spans="1:14" hidden="1" outlineLevel="2">
      <c r="A1717" s="162"/>
      <c r="B1717" s="332">
        <f t="shared" si="58"/>
        <v>105</v>
      </c>
      <c r="C1717" s="58" t="s">
        <v>3362</v>
      </c>
      <c r="D1717" s="139" t="s">
        <v>4026</v>
      </c>
      <c r="E1717" s="42" t="s">
        <v>2798</v>
      </c>
      <c r="F1717" s="63" t="s">
        <v>5300</v>
      </c>
      <c r="G1717" s="139"/>
      <c r="H1717" s="44"/>
      <c r="I1717" s="83"/>
      <c r="J1717" s="42"/>
      <c r="K1717" s="139"/>
      <c r="L1717" s="82"/>
      <c r="M1717" s="82"/>
      <c r="N1717" t="str">
        <f t="shared" si="57"/>
        <v/>
      </c>
    </row>
    <row r="1718" spans="1:14" hidden="1" outlineLevel="2">
      <c r="A1718" s="162"/>
      <c r="B1718" s="332">
        <f t="shared" si="58"/>
        <v>105</v>
      </c>
      <c r="C1718" s="58" t="s">
        <v>4027</v>
      </c>
      <c r="D1718" s="139" t="s">
        <v>4028</v>
      </c>
      <c r="E1718" s="42" t="s">
        <v>2798</v>
      </c>
      <c r="F1718" s="63" t="s">
        <v>5300</v>
      </c>
      <c r="G1718" s="139"/>
      <c r="H1718" s="44"/>
      <c r="I1718" s="83"/>
      <c r="J1718" s="42"/>
      <c r="K1718" s="139"/>
      <c r="L1718" s="82"/>
      <c r="M1718" s="82"/>
      <c r="N1718" t="str">
        <f t="shared" si="57"/>
        <v/>
      </c>
    </row>
    <row r="1719" spans="1:14" hidden="1" outlineLevel="2">
      <c r="A1719" s="162"/>
      <c r="B1719" s="332">
        <f t="shared" si="58"/>
        <v>105</v>
      </c>
      <c r="C1719" s="58" t="s">
        <v>4029</v>
      </c>
      <c r="D1719" s="139" t="s">
        <v>4030</v>
      </c>
      <c r="E1719" s="42" t="s">
        <v>2798</v>
      </c>
      <c r="F1719" s="63" t="s">
        <v>5300</v>
      </c>
      <c r="G1719" s="139"/>
      <c r="H1719" s="44"/>
      <c r="I1719" s="83"/>
      <c r="J1719" s="42"/>
      <c r="K1719" s="139"/>
      <c r="L1719" s="82"/>
      <c r="M1719" s="82"/>
      <c r="N1719" t="str">
        <f t="shared" ref="N1719:N1782" si="59">IF(D1719="NA","",IF(COUNTIF($D$2:$D$4998,D1719)&gt;1,"DUPLICATE",""))</f>
        <v/>
      </c>
    </row>
    <row r="1720" spans="1:14" hidden="1" outlineLevel="2">
      <c r="A1720" s="162"/>
      <c r="B1720" s="332">
        <f t="shared" si="58"/>
        <v>105</v>
      </c>
      <c r="C1720" s="58" t="s">
        <v>741</v>
      </c>
      <c r="D1720" s="139" t="s">
        <v>3312</v>
      </c>
      <c r="E1720" s="42" t="s">
        <v>2798</v>
      </c>
      <c r="F1720" s="63" t="s">
        <v>5300</v>
      </c>
      <c r="G1720" s="139"/>
      <c r="H1720" s="44"/>
      <c r="I1720" s="83"/>
      <c r="J1720" s="42"/>
      <c r="K1720" s="139"/>
      <c r="L1720" s="82">
        <v>38362</v>
      </c>
      <c r="M1720" s="82"/>
      <c r="N1720" t="str">
        <f t="shared" si="59"/>
        <v/>
      </c>
    </row>
    <row r="1721" spans="1:14" hidden="1" outlineLevel="2">
      <c r="A1721" s="162"/>
      <c r="B1721" s="332">
        <f t="shared" si="58"/>
        <v>105</v>
      </c>
      <c r="C1721" s="58" t="s">
        <v>3958</v>
      </c>
      <c r="D1721" s="139" t="s">
        <v>3957</v>
      </c>
      <c r="E1721" s="42" t="s">
        <v>2798</v>
      </c>
      <c r="F1721" s="63" t="s">
        <v>5300</v>
      </c>
      <c r="G1721" s="139"/>
      <c r="H1721" s="44"/>
      <c r="I1721" s="83"/>
      <c r="J1721" s="42"/>
      <c r="K1721" s="139"/>
      <c r="L1721" s="82">
        <v>38362</v>
      </c>
      <c r="M1721" s="82"/>
      <c r="N1721" t="str">
        <f t="shared" si="59"/>
        <v/>
      </c>
    </row>
    <row r="1722" spans="1:14" hidden="1" outlineLevel="2">
      <c r="A1722" s="162"/>
      <c r="B1722" s="332">
        <f t="shared" si="58"/>
        <v>105</v>
      </c>
      <c r="C1722" s="58" t="s">
        <v>3964</v>
      </c>
      <c r="D1722" s="139" t="s">
        <v>3963</v>
      </c>
      <c r="E1722" s="42" t="s">
        <v>2798</v>
      </c>
      <c r="F1722" s="63" t="s">
        <v>5300</v>
      </c>
      <c r="G1722" s="139"/>
      <c r="H1722" s="44"/>
      <c r="I1722" s="83"/>
      <c r="J1722" s="42"/>
      <c r="K1722" s="139"/>
      <c r="L1722" s="82">
        <v>38362</v>
      </c>
      <c r="M1722" s="82"/>
      <c r="N1722" t="str">
        <f t="shared" si="59"/>
        <v/>
      </c>
    </row>
    <row r="1723" spans="1:14" hidden="1" outlineLevel="2">
      <c r="A1723" s="162"/>
      <c r="B1723" s="332">
        <f t="shared" si="58"/>
        <v>105</v>
      </c>
      <c r="C1723" s="58" t="s">
        <v>3943</v>
      </c>
      <c r="D1723" s="139" t="s">
        <v>3942</v>
      </c>
      <c r="E1723" s="42" t="s">
        <v>2798</v>
      </c>
      <c r="F1723" s="63" t="s">
        <v>5300</v>
      </c>
      <c r="G1723" s="139"/>
      <c r="H1723" s="44"/>
      <c r="I1723" s="83"/>
      <c r="J1723" s="42"/>
      <c r="K1723" s="139"/>
      <c r="L1723" s="82">
        <v>38362</v>
      </c>
      <c r="M1723" s="82"/>
      <c r="N1723" t="str">
        <f t="shared" si="59"/>
        <v/>
      </c>
    </row>
    <row r="1724" spans="1:14" hidden="1" outlineLevel="2">
      <c r="A1724" s="162"/>
      <c r="B1724" s="332">
        <f t="shared" si="58"/>
        <v>105</v>
      </c>
      <c r="C1724" s="58" t="s">
        <v>3945</v>
      </c>
      <c r="D1724" s="139" t="s">
        <v>3944</v>
      </c>
      <c r="E1724" s="42" t="s">
        <v>2798</v>
      </c>
      <c r="F1724" s="63" t="s">
        <v>5300</v>
      </c>
      <c r="G1724" s="139"/>
      <c r="H1724" s="44"/>
      <c r="I1724" s="83"/>
      <c r="J1724" s="42"/>
      <c r="K1724" s="139"/>
      <c r="L1724" s="82">
        <v>38362</v>
      </c>
      <c r="M1724" s="82"/>
      <c r="N1724" t="str">
        <f t="shared" si="59"/>
        <v/>
      </c>
    </row>
    <row r="1725" spans="1:14" hidden="1" outlineLevel="2">
      <c r="A1725" s="162"/>
      <c r="B1725" s="332">
        <f t="shared" si="58"/>
        <v>105</v>
      </c>
      <c r="C1725" s="58" t="s">
        <v>4746</v>
      </c>
      <c r="D1725" s="139" t="s">
        <v>3968</v>
      </c>
      <c r="E1725" s="42" t="s">
        <v>2798</v>
      </c>
      <c r="F1725" s="63" t="s">
        <v>5300</v>
      </c>
      <c r="G1725" s="139"/>
      <c r="H1725" s="44"/>
      <c r="I1725" s="83"/>
      <c r="J1725" s="42"/>
      <c r="K1725" s="139"/>
      <c r="L1725" s="82">
        <v>38362</v>
      </c>
      <c r="M1725" s="82"/>
      <c r="N1725" t="str">
        <f t="shared" si="59"/>
        <v/>
      </c>
    </row>
    <row r="1726" spans="1:14" hidden="1" outlineLevel="2">
      <c r="A1726" s="162"/>
      <c r="B1726" s="332">
        <f t="shared" si="58"/>
        <v>105</v>
      </c>
      <c r="C1726" s="382" t="s">
        <v>745</v>
      </c>
      <c r="D1726" s="126" t="s">
        <v>3967</v>
      </c>
      <c r="E1726" s="42" t="s">
        <v>2798</v>
      </c>
      <c r="F1726" s="63" t="s">
        <v>5300</v>
      </c>
      <c r="G1726" s="139"/>
      <c r="H1726" s="44"/>
      <c r="I1726" s="83"/>
      <c r="J1726" s="42"/>
      <c r="K1726" s="139"/>
      <c r="L1726" s="82">
        <v>38362</v>
      </c>
      <c r="M1726" s="82"/>
      <c r="N1726" t="str">
        <f t="shared" si="59"/>
        <v/>
      </c>
    </row>
    <row r="1727" spans="1:14" ht="26.4" hidden="1" outlineLevel="1">
      <c r="A1727" s="365">
        <v>106</v>
      </c>
      <c r="B1727" s="332">
        <f t="shared" si="58"/>
        <v>106</v>
      </c>
      <c r="C1727" s="320" t="s">
        <v>6339</v>
      </c>
      <c r="D1727" s="113" t="s">
        <v>6340</v>
      </c>
      <c r="E1727" s="40" t="s">
        <v>1938</v>
      </c>
      <c r="F1727" s="40" t="s">
        <v>1939</v>
      </c>
      <c r="G1727" s="40" t="s">
        <v>6374</v>
      </c>
      <c r="H1727" s="44"/>
      <c r="I1727" s="44"/>
      <c r="J1727" s="596" t="s">
        <v>6341</v>
      </c>
      <c r="K1727" s="40"/>
      <c r="L1727" s="80">
        <v>42767</v>
      </c>
      <c r="M1727" s="80"/>
      <c r="N1727" t="str">
        <f t="shared" si="59"/>
        <v/>
      </c>
    </row>
    <row r="1728" spans="1:14" ht="26.4" hidden="1" outlineLevel="1">
      <c r="A1728" s="365">
        <v>107</v>
      </c>
      <c r="B1728" s="332">
        <f t="shared" ref="B1728:B1791" si="60">IF(A1728&gt;0,A1728,B1727)</f>
        <v>107</v>
      </c>
      <c r="C1728" s="516" t="s">
        <v>7019</v>
      </c>
      <c r="D1728" s="113" t="s">
        <v>7020</v>
      </c>
      <c r="E1728" s="40" t="s">
        <v>1938</v>
      </c>
      <c r="F1728" s="40" t="s">
        <v>1939</v>
      </c>
      <c r="G1728" s="40" t="s">
        <v>6374</v>
      </c>
      <c r="H1728" s="44"/>
      <c r="I1728" s="44"/>
      <c r="J1728" s="42" t="s">
        <v>7021</v>
      </c>
      <c r="K1728" s="40"/>
      <c r="L1728" s="80">
        <v>43497</v>
      </c>
      <c r="M1728" s="80"/>
      <c r="N1728" t="str">
        <f t="shared" si="59"/>
        <v/>
      </c>
    </row>
    <row r="1729" spans="1:14" ht="26.4" hidden="1" outlineLevel="1">
      <c r="A1729" s="365">
        <v>108</v>
      </c>
      <c r="B1729" s="332">
        <f t="shared" si="60"/>
        <v>108</v>
      </c>
      <c r="C1729" s="516" t="s">
        <v>7027</v>
      </c>
      <c r="D1729" s="113" t="s">
        <v>7028</v>
      </c>
      <c r="E1729" s="40" t="s">
        <v>1938</v>
      </c>
      <c r="F1729" s="40" t="s">
        <v>1939</v>
      </c>
      <c r="G1729" s="40" t="s">
        <v>6374</v>
      </c>
      <c r="H1729" s="44"/>
      <c r="I1729" s="44"/>
      <c r="J1729" s="40" t="s">
        <v>7029</v>
      </c>
      <c r="K1729" s="40"/>
      <c r="L1729" s="80">
        <v>43497</v>
      </c>
      <c r="M1729" s="80"/>
      <c r="N1729" t="str">
        <f t="shared" si="59"/>
        <v/>
      </c>
    </row>
    <row r="1730" spans="1:14" ht="39.6" hidden="1" outlineLevel="1">
      <c r="A1730" s="366">
        <v>109</v>
      </c>
      <c r="B1730" s="332">
        <f t="shared" si="60"/>
        <v>109</v>
      </c>
      <c r="C1730" s="373" t="s">
        <v>6330</v>
      </c>
      <c r="D1730" s="40" t="s">
        <v>6331</v>
      </c>
      <c r="E1730" s="40" t="s">
        <v>1938</v>
      </c>
      <c r="F1730" s="40" t="s">
        <v>1939</v>
      </c>
      <c r="G1730" s="40" t="s">
        <v>6376</v>
      </c>
      <c r="H1730" s="44"/>
      <c r="I1730" s="44"/>
      <c r="J1730" s="40" t="s">
        <v>6332</v>
      </c>
      <c r="K1730" s="40"/>
      <c r="L1730" s="80">
        <v>42767</v>
      </c>
      <c r="M1730" s="80"/>
      <c r="N1730" t="str">
        <f t="shared" si="59"/>
        <v/>
      </c>
    </row>
    <row r="1731" spans="1:14" ht="39.6" hidden="1" outlineLevel="1">
      <c r="A1731" s="365">
        <v>110</v>
      </c>
      <c r="B1731" s="332">
        <f t="shared" si="60"/>
        <v>110</v>
      </c>
      <c r="C1731" s="320" t="s">
        <v>6362</v>
      </c>
      <c r="D1731" s="120" t="s">
        <v>6363</v>
      </c>
      <c r="E1731" s="40" t="s">
        <v>1938</v>
      </c>
      <c r="F1731" s="40" t="s">
        <v>4676</v>
      </c>
      <c r="G1731" s="40" t="s">
        <v>6549</v>
      </c>
      <c r="H1731" s="44"/>
      <c r="I1731" s="44"/>
      <c r="J1731" s="596" t="s">
        <v>6364</v>
      </c>
      <c r="K1731" s="40"/>
      <c r="L1731" s="80">
        <v>42767</v>
      </c>
      <c r="M1731" s="80"/>
      <c r="N1731" t="str">
        <f t="shared" si="59"/>
        <v/>
      </c>
    </row>
    <row r="1732" spans="1:14" ht="39.6" hidden="1" outlineLevel="1">
      <c r="A1732" s="307">
        <v>111</v>
      </c>
      <c r="B1732" s="332">
        <f t="shared" si="60"/>
        <v>111</v>
      </c>
      <c r="C1732" s="376" t="s">
        <v>6418</v>
      </c>
      <c r="D1732" s="63" t="s">
        <v>6419</v>
      </c>
      <c r="E1732" s="40" t="s">
        <v>1938</v>
      </c>
      <c r="F1732" s="40" t="s">
        <v>1939</v>
      </c>
      <c r="G1732" s="40" t="s">
        <v>6376</v>
      </c>
      <c r="H1732" s="44"/>
      <c r="I1732" s="44"/>
      <c r="J1732" s="596" t="s">
        <v>6420</v>
      </c>
      <c r="K1732" s="40"/>
      <c r="L1732" s="80">
        <v>42767</v>
      </c>
      <c r="M1732" s="80"/>
      <c r="N1732" t="str">
        <f t="shared" si="59"/>
        <v/>
      </c>
    </row>
    <row r="1733" spans="1:14" ht="26.4" hidden="1" outlineLevel="1">
      <c r="A1733" s="307">
        <v>112</v>
      </c>
      <c r="B1733" s="332">
        <f t="shared" si="60"/>
        <v>112</v>
      </c>
      <c r="C1733" s="376" t="s">
        <v>7024</v>
      </c>
      <c r="D1733" s="63" t="s">
        <v>7025</v>
      </c>
      <c r="E1733" s="40" t="s">
        <v>1938</v>
      </c>
      <c r="F1733" s="40" t="s">
        <v>1939</v>
      </c>
      <c r="G1733" s="40" t="s">
        <v>6374</v>
      </c>
      <c r="H1733" s="44"/>
      <c r="I1733" s="44"/>
      <c r="J1733" s="602" t="s">
        <v>7026</v>
      </c>
      <c r="K1733" s="40"/>
      <c r="L1733" s="80">
        <v>43497</v>
      </c>
      <c r="M1733" s="80"/>
      <c r="N1733" t="str">
        <f t="shared" si="59"/>
        <v/>
      </c>
    </row>
    <row r="1734" spans="1:14" ht="92.4" hidden="1" outlineLevel="1" collapsed="1">
      <c r="A1734" s="307">
        <v>113</v>
      </c>
      <c r="B1734" s="332">
        <f t="shared" si="60"/>
        <v>113</v>
      </c>
      <c r="C1734" s="38" t="s">
        <v>5031</v>
      </c>
      <c r="D1734" s="40"/>
      <c r="E1734" s="40" t="s">
        <v>2798</v>
      </c>
      <c r="F1734" s="40" t="s">
        <v>4676</v>
      </c>
      <c r="G1734" s="40" t="s">
        <v>7127</v>
      </c>
      <c r="H1734" s="44" t="s">
        <v>5365</v>
      </c>
      <c r="I1734" s="44" t="s">
        <v>5286</v>
      </c>
      <c r="J1734" s="51" t="s">
        <v>4807</v>
      </c>
      <c r="K1734" s="43" t="s">
        <v>6203</v>
      </c>
      <c r="L1734" s="80">
        <v>38362</v>
      </c>
      <c r="M1734" s="80">
        <v>43497</v>
      </c>
      <c r="N1734" t="str">
        <f t="shared" si="59"/>
        <v/>
      </c>
    </row>
    <row r="1735" spans="1:14" hidden="1" outlineLevel="2">
      <c r="A1735" s="289"/>
      <c r="B1735" s="332">
        <f t="shared" si="60"/>
        <v>113</v>
      </c>
      <c r="C1735" s="57" t="s">
        <v>4975</v>
      </c>
      <c r="D1735" s="156" t="s">
        <v>4974</v>
      </c>
      <c r="E1735" s="42" t="s">
        <v>2798</v>
      </c>
      <c r="F1735" s="245" t="s">
        <v>4676</v>
      </c>
      <c r="G1735" s="462"/>
      <c r="H1735" s="44"/>
      <c r="I1735" s="243"/>
      <c r="J1735" s="114"/>
      <c r="K1735" s="102"/>
      <c r="L1735" s="140">
        <v>38362</v>
      </c>
      <c r="M1735" s="140"/>
      <c r="N1735" t="str">
        <f t="shared" si="59"/>
        <v/>
      </c>
    </row>
    <row r="1736" spans="1:14" hidden="1" outlineLevel="2">
      <c r="A1736" s="285"/>
      <c r="B1736" s="332">
        <f t="shared" si="60"/>
        <v>113</v>
      </c>
      <c r="C1736" s="58" t="s">
        <v>4973</v>
      </c>
      <c r="D1736" s="139" t="s">
        <v>2717</v>
      </c>
      <c r="E1736" s="42" t="s">
        <v>2798</v>
      </c>
      <c r="F1736" s="246" t="s">
        <v>4676</v>
      </c>
      <c r="G1736" s="359"/>
      <c r="H1736" s="44"/>
      <c r="I1736" s="83"/>
      <c r="J1736" s="48"/>
      <c r="K1736" s="36"/>
      <c r="L1736" s="98">
        <v>38362</v>
      </c>
      <c r="M1736" s="98"/>
      <c r="N1736" t="str">
        <f t="shared" si="59"/>
        <v/>
      </c>
    </row>
    <row r="1737" spans="1:14" hidden="1" outlineLevel="2">
      <c r="A1737" s="16"/>
      <c r="B1737" s="332">
        <f t="shared" si="60"/>
        <v>113</v>
      </c>
      <c r="C1737" s="58" t="s">
        <v>2716</v>
      </c>
      <c r="D1737" s="139" t="s">
        <v>2715</v>
      </c>
      <c r="E1737" s="39" t="s">
        <v>2798</v>
      </c>
      <c r="F1737" s="246" t="s">
        <v>4676</v>
      </c>
      <c r="G1737" s="359"/>
      <c r="H1737" s="44"/>
      <c r="I1737" s="83"/>
      <c r="J1737" s="48"/>
      <c r="K1737" s="36"/>
      <c r="L1737" s="98">
        <v>38362</v>
      </c>
      <c r="M1737" s="98"/>
      <c r="N1737" t="str">
        <f t="shared" si="59"/>
        <v/>
      </c>
    </row>
    <row r="1738" spans="1:14" hidden="1" outlineLevel="2">
      <c r="A1738" s="285"/>
      <c r="B1738" s="332">
        <f t="shared" si="60"/>
        <v>113</v>
      </c>
      <c r="C1738" s="58" t="s">
        <v>4977</v>
      </c>
      <c r="D1738" s="139" t="s">
        <v>4976</v>
      </c>
      <c r="E1738" s="42" t="s">
        <v>2798</v>
      </c>
      <c r="F1738" s="246" t="s">
        <v>4676</v>
      </c>
      <c r="G1738" s="359"/>
      <c r="H1738" s="44"/>
      <c r="I1738" s="83"/>
      <c r="J1738" s="48"/>
      <c r="K1738" s="36"/>
      <c r="L1738" s="98">
        <v>38362</v>
      </c>
      <c r="M1738" s="98"/>
      <c r="N1738" t="str">
        <f t="shared" si="59"/>
        <v/>
      </c>
    </row>
    <row r="1739" spans="1:14" hidden="1" outlineLevel="2">
      <c r="A1739" s="285"/>
      <c r="B1739" s="332">
        <f t="shared" si="60"/>
        <v>113</v>
      </c>
      <c r="C1739" s="58" t="s">
        <v>2712</v>
      </c>
      <c r="D1739" s="139" t="s">
        <v>2711</v>
      </c>
      <c r="E1739" s="42" t="s">
        <v>2798</v>
      </c>
      <c r="F1739" s="246" t="s">
        <v>4676</v>
      </c>
      <c r="G1739" s="359"/>
      <c r="H1739" s="44"/>
      <c r="I1739" s="83"/>
      <c r="J1739" s="48"/>
      <c r="K1739" s="36"/>
      <c r="L1739" s="98">
        <v>38362</v>
      </c>
      <c r="M1739" s="98"/>
      <c r="N1739" t="str">
        <f t="shared" si="59"/>
        <v/>
      </c>
    </row>
    <row r="1740" spans="1:14" hidden="1" outlineLevel="2">
      <c r="A1740" s="16"/>
      <c r="B1740" s="332">
        <f t="shared" si="60"/>
        <v>113</v>
      </c>
      <c r="C1740" s="58" t="s">
        <v>2710</v>
      </c>
      <c r="D1740" s="139" t="s">
        <v>2709</v>
      </c>
      <c r="E1740" s="39" t="s">
        <v>2798</v>
      </c>
      <c r="F1740" s="246" t="s">
        <v>4676</v>
      </c>
      <c r="G1740" s="359"/>
      <c r="H1740" s="44"/>
      <c r="I1740" s="83"/>
      <c r="J1740" s="48"/>
      <c r="K1740" s="36"/>
      <c r="L1740" s="98">
        <v>38362</v>
      </c>
      <c r="M1740" s="98"/>
      <c r="N1740" t="str">
        <f t="shared" si="59"/>
        <v/>
      </c>
    </row>
    <row r="1741" spans="1:14" hidden="1" outlineLevel="2">
      <c r="A1741" s="285"/>
      <c r="B1741" s="332">
        <f t="shared" si="60"/>
        <v>113</v>
      </c>
      <c r="C1741" s="58" t="s">
        <v>2714</v>
      </c>
      <c r="D1741" s="139" t="s">
        <v>2713</v>
      </c>
      <c r="E1741" s="42" t="s">
        <v>2798</v>
      </c>
      <c r="F1741" s="246" t="s">
        <v>4676</v>
      </c>
      <c r="G1741" s="359"/>
      <c r="H1741" s="44"/>
      <c r="I1741" s="83"/>
      <c r="J1741" s="48"/>
      <c r="K1741" s="36"/>
      <c r="L1741" s="98">
        <v>38362</v>
      </c>
      <c r="M1741" s="98"/>
      <c r="N1741" t="str">
        <f t="shared" si="59"/>
        <v/>
      </c>
    </row>
    <row r="1742" spans="1:14" hidden="1" outlineLevel="2">
      <c r="A1742" s="285"/>
      <c r="B1742" s="332">
        <f t="shared" si="60"/>
        <v>113</v>
      </c>
      <c r="C1742" s="58" t="s">
        <v>2708</v>
      </c>
      <c r="D1742" s="139" t="s">
        <v>2707</v>
      </c>
      <c r="E1742" s="42" t="s">
        <v>2798</v>
      </c>
      <c r="F1742" s="246" t="s">
        <v>4676</v>
      </c>
      <c r="G1742" s="359"/>
      <c r="H1742" s="44"/>
      <c r="I1742" s="83"/>
      <c r="J1742" s="48"/>
      <c r="K1742" s="36"/>
      <c r="L1742" s="98">
        <v>38362</v>
      </c>
      <c r="M1742" s="98"/>
      <c r="N1742" t="str">
        <f t="shared" si="59"/>
        <v/>
      </c>
    </row>
    <row r="1743" spans="1:14" hidden="1" outlineLevel="2">
      <c r="A1743" s="285"/>
      <c r="B1743" s="332">
        <f t="shared" si="60"/>
        <v>113</v>
      </c>
      <c r="C1743" s="58" t="s">
        <v>4829</v>
      </c>
      <c r="D1743" s="139" t="s">
        <v>4828</v>
      </c>
      <c r="E1743" s="42" t="s">
        <v>2798</v>
      </c>
      <c r="F1743" s="246" t="s">
        <v>4676</v>
      </c>
      <c r="G1743" s="359"/>
      <c r="H1743" s="44"/>
      <c r="I1743" s="83"/>
      <c r="J1743" s="48"/>
      <c r="K1743" s="36"/>
      <c r="L1743" s="98">
        <v>38362</v>
      </c>
      <c r="M1743" s="98"/>
      <c r="N1743" t="str">
        <f t="shared" si="59"/>
        <v/>
      </c>
    </row>
    <row r="1744" spans="1:14" hidden="1" outlineLevel="2">
      <c r="A1744" s="285"/>
      <c r="B1744" s="332">
        <f t="shared" si="60"/>
        <v>113</v>
      </c>
      <c r="C1744" s="58" t="s">
        <v>3875</v>
      </c>
      <c r="D1744" s="139" t="s">
        <v>3874</v>
      </c>
      <c r="E1744" s="42" t="s">
        <v>2798</v>
      </c>
      <c r="F1744" s="246" t="s">
        <v>4676</v>
      </c>
      <c r="G1744" s="359"/>
      <c r="H1744" s="44"/>
      <c r="I1744" s="83"/>
      <c r="J1744" s="48"/>
      <c r="K1744" s="36"/>
      <c r="L1744" s="98">
        <v>38362</v>
      </c>
      <c r="M1744" s="98"/>
      <c r="N1744" t="str">
        <f t="shared" si="59"/>
        <v/>
      </c>
    </row>
    <row r="1745" spans="1:14" hidden="1" outlineLevel="2">
      <c r="A1745" s="285"/>
      <c r="B1745" s="332">
        <f t="shared" si="60"/>
        <v>113</v>
      </c>
      <c r="C1745" s="58" t="s">
        <v>1056</v>
      </c>
      <c r="D1745" s="139" t="s">
        <v>1055</v>
      </c>
      <c r="E1745" s="42" t="s">
        <v>2798</v>
      </c>
      <c r="F1745" s="246" t="s">
        <v>4676</v>
      </c>
      <c r="G1745" s="359"/>
      <c r="H1745" s="44"/>
      <c r="I1745" s="83"/>
      <c r="J1745" s="48"/>
      <c r="K1745" s="36"/>
      <c r="L1745" s="98">
        <v>38362</v>
      </c>
      <c r="M1745" s="98"/>
      <c r="N1745" t="str">
        <f t="shared" si="59"/>
        <v/>
      </c>
    </row>
    <row r="1746" spans="1:14" hidden="1" outlineLevel="2">
      <c r="A1746" s="285"/>
      <c r="B1746" s="332">
        <f t="shared" si="60"/>
        <v>113</v>
      </c>
      <c r="C1746" s="58" t="s">
        <v>764</v>
      </c>
      <c r="D1746" s="139" t="s">
        <v>763</v>
      </c>
      <c r="E1746" s="42" t="s">
        <v>2798</v>
      </c>
      <c r="F1746" s="246" t="s">
        <v>4676</v>
      </c>
      <c r="G1746" s="359"/>
      <c r="H1746" s="44"/>
      <c r="I1746" s="83"/>
      <c r="J1746" s="48"/>
      <c r="K1746" s="36"/>
      <c r="L1746" s="98">
        <v>38362</v>
      </c>
      <c r="M1746" s="98"/>
      <c r="N1746" t="str">
        <f t="shared" si="59"/>
        <v/>
      </c>
    </row>
    <row r="1747" spans="1:14" hidden="1" outlineLevel="2">
      <c r="A1747" s="285"/>
      <c r="B1747" s="332">
        <f t="shared" si="60"/>
        <v>113</v>
      </c>
      <c r="C1747" s="58" t="s">
        <v>4496</v>
      </c>
      <c r="D1747" s="139" t="s">
        <v>4266</v>
      </c>
      <c r="E1747" s="42" t="s">
        <v>2798</v>
      </c>
      <c r="F1747" s="246" t="s">
        <v>4676</v>
      </c>
      <c r="G1747" s="359"/>
      <c r="H1747" s="44"/>
      <c r="I1747" s="83"/>
      <c r="J1747" s="48"/>
      <c r="K1747" s="36"/>
      <c r="L1747" s="98">
        <v>38362</v>
      </c>
      <c r="M1747" s="98"/>
      <c r="N1747" t="str">
        <f t="shared" si="59"/>
        <v/>
      </c>
    </row>
    <row r="1748" spans="1:14" hidden="1" outlineLevel="2">
      <c r="A1748" s="285"/>
      <c r="B1748" s="332">
        <f t="shared" si="60"/>
        <v>113</v>
      </c>
      <c r="C1748" s="58" t="s">
        <v>2354</v>
      </c>
      <c r="D1748" s="139" t="s">
        <v>2353</v>
      </c>
      <c r="E1748" s="42" t="s">
        <v>2798</v>
      </c>
      <c r="F1748" s="246" t="s">
        <v>4676</v>
      </c>
      <c r="G1748" s="359"/>
      <c r="H1748" s="44"/>
      <c r="I1748" s="83"/>
      <c r="J1748" s="48"/>
      <c r="K1748" s="36"/>
      <c r="L1748" s="98">
        <v>38362</v>
      </c>
      <c r="M1748" s="98"/>
      <c r="N1748" t="str">
        <f t="shared" si="59"/>
        <v/>
      </c>
    </row>
    <row r="1749" spans="1:14" hidden="1" outlineLevel="2">
      <c r="A1749" s="285"/>
      <c r="B1749" s="332">
        <f t="shared" si="60"/>
        <v>113</v>
      </c>
      <c r="C1749" s="58" t="s">
        <v>2914</v>
      </c>
      <c r="D1749" s="139" t="s">
        <v>2913</v>
      </c>
      <c r="E1749" s="42" t="s">
        <v>2798</v>
      </c>
      <c r="F1749" s="246" t="s">
        <v>4676</v>
      </c>
      <c r="G1749" s="359"/>
      <c r="H1749" s="44"/>
      <c r="I1749" s="83"/>
      <c r="J1749" s="48"/>
      <c r="K1749" s="36"/>
      <c r="L1749" s="98">
        <v>38362</v>
      </c>
      <c r="M1749" s="98"/>
      <c r="N1749" t="str">
        <f t="shared" si="59"/>
        <v/>
      </c>
    </row>
    <row r="1750" spans="1:14" ht="26.4" hidden="1" outlineLevel="2">
      <c r="A1750" s="285"/>
      <c r="B1750" s="332">
        <f t="shared" si="60"/>
        <v>113</v>
      </c>
      <c r="C1750" s="58" t="s">
        <v>1570</v>
      </c>
      <c r="D1750" s="139" t="s">
        <v>1569</v>
      </c>
      <c r="E1750" s="42" t="s">
        <v>2798</v>
      </c>
      <c r="F1750" s="246" t="s">
        <v>4676</v>
      </c>
      <c r="G1750" s="359"/>
      <c r="H1750" s="44"/>
      <c r="I1750" s="83"/>
      <c r="J1750" s="48"/>
      <c r="K1750" s="36"/>
      <c r="L1750" s="98">
        <v>38362</v>
      </c>
      <c r="M1750" s="98"/>
      <c r="N1750" t="str">
        <f t="shared" si="59"/>
        <v/>
      </c>
    </row>
    <row r="1751" spans="1:14" hidden="1" outlineLevel="2">
      <c r="A1751" s="285"/>
      <c r="B1751" s="332">
        <f t="shared" si="60"/>
        <v>113</v>
      </c>
      <c r="C1751" s="58" t="s">
        <v>2310</v>
      </c>
      <c r="D1751" s="139" t="s">
        <v>2309</v>
      </c>
      <c r="E1751" s="42" t="s">
        <v>2798</v>
      </c>
      <c r="F1751" s="246" t="s">
        <v>4676</v>
      </c>
      <c r="G1751" s="359"/>
      <c r="H1751" s="44"/>
      <c r="I1751" s="83"/>
      <c r="J1751" s="48"/>
      <c r="K1751" s="36"/>
      <c r="L1751" s="98">
        <v>38362</v>
      </c>
      <c r="M1751" s="98"/>
      <c r="N1751" t="str">
        <f t="shared" si="59"/>
        <v/>
      </c>
    </row>
    <row r="1752" spans="1:14" hidden="1" outlineLevel="2">
      <c r="A1752" s="285"/>
      <c r="B1752" s="332">
        <f t="shared" si="60"/>
        <v>113</v>
      </c>
      <c r="C1752" s="58" t="s">
        <v>709</v>
      </c>
      <c r="D1752" s="139" t="s">
        <v>708</v>
      </c>
      <c r="E1752" s="42" t="s">
        <v>2798</v>
      </c>
      <c r="F1752" s="246" t="s">
        <v>4676</v>
      </c>
      <c r="G1752" s="359"/>
      <c r="H1752" s="44"/>
      <c r="I1752" s="83"/>
      <c r="J1752" s="48"/>
      <c r="K1752" s="36"/>
      <c r="L1752" s="98">
        <v>38362</v>
      </c>
      <c r="M1752" s="98"/>
      <c r="N1752" t="str">
        <f t="shared" si="59"/>
        <v/>
      </c>
    </row>
    <row r="1753" spans="1:14" ht="26.4" hidden="1" outlineLevel="2">
      <c r="A1753" s="285"/>
      <c r="B1753" s="332">
        <f t="shared" si="60"/>
        <v>113</v>
      </c>
      <c r="C1753" s="58" t="s">
        <v>751</v>
      </c>
      <c r="D1753" s="139" t="s">
        <v>3701</v>
      </c>
      <c r="E1753" s="42" t="s">
        <v>2798</v>
      </c>
      <c r="F1753" s="246" t="s">
        <v>4676</v>
      </c>
      <c r="G1753" s="359"/>
      <c r="H1753" s="44"/>
      <c r="I1753" s="83"/>
      <c r="J1753" s="48"/>
      <c r="K1753" s="36"/>
      <c r="L1753" s="98">
        <v>38362</v>
      </c>
      <c r="M1753" s="98"/>
      <c r="N1753" t="str">
        <f t="shared" si="59"/>
        <v/>
      </c>
    </row>
    <row r="1754" spans="1:14" hidden="1" outlineLevel="2">
      <c r="A1754" s="285"/>
      <c r="B1754" s="332">
        <f t="shared" si="60"/>
        <v>113</v>
      </c>
      <c r="C1754" s="58" t="s">
        <v>1172</v>
      </c>
      <c r="D1754" s="139" t="s">
        <v>2936</v>
      </c>
      <c r="E1754" s="42" t="s">
        <v>2798</v>
      </c>
      <c r="F1754" s="246" t="s">
        <v>4676</v>
      </c>
      <c r="G1754" s="359"/>
      <c r="H1754" s="44"/>
      <c r="I1754" s="83"/>
      <c r="J1754" s="48"/>
      <c r="K1754" s="36"/>
      <c r="L1754" s="98">
        <v>38362</v>
      </c>
      <c r="M1754" s="98"/>
      <c r="N1754" t="str">
        <f t="shared" si="59"/>
        <v/>
      </c>
    </row>
    <row r="1755" spans="1:14" hidden="1" outlineLevel="2">
      <c r="A1755" s="285"/>
      <c r="B1755" s="332">
        <f t="shared" si="60"/>
        <v>113</v>
      </c>
      <c r="C1755" s="58" t="s">
        <v>6269</v>
      </c>
      <c r="D1755" s="139" t="s">
        <v>2365</v>
      </c>
      <c r="E1755" s="42" t="s">
        <v>2798</v>
      </c>
      <c r="F1755" s="246" t="s">
        <v>4676</v>
      </c>
      <c r="G1755" s="359"/>
      <c r="H1755" s="44"/>
      <c r="I1755" s="83"/>
      <c r="J1755" s="48"/>
      <c r="K1755" s="36"/>
      <c r="L1755" s="98">
        <v>38362</v>
      </c>
      <c r="M1755" s="98">
        <v>42401</v>
      </c>
      <c r="N1755" t="str">
        <f t="shared" si="59"/>
        <v/>
      </c>
    </row>
    <row r="1756" spans="1:14" hidden="1" outlineLevel="2">
      <c r="A1756" s="285"/>
      <c r="B1756" s="332">
        <f t="shared" si="60"/>
        <v>113</v>
      </c>
      <c r="C1756" s="58" t="s">
        <v>3794</v>
      </c>
      <c r="D1756" s="139" t="s">
        <v>3793</v>
      </c>
      <c r="E1756" s="42" t="s">
        <v>2798</v>
      </c>
      <c r="F1756" s="246" t="s">
        <v>4676</v>
      </c>
      <c r="G1756" s="359"/>
      <c r="H1756" s="44"/>
      <c r="I1756" s="83"/>
      <c r="J1756" s="48"/>
      <c r="K1756" s="36"/>
      <c r="L1756" s="98">
        <v>38362</v>
      </c>
      <c r="M1756" s="98"/>
      <c r="N1756" t="str">
        <f t="shared" si="59"/>
        <v/>
      </c>
    </row>
    <row r="1757" spans="1:14" ht="26.4" hidden="1" outlineLevel="2">
      <c r="A1757" s="285"/>
      <c r="B1757" s="332">
        <f t="shared" si="60"/>
        <v>113</v>
      </c>
      <c r="C1757" s="58" t="s">
        <v>1054</v>
      </c>
      <c r="D1757" s="139" t="s">
        <v>1053</v>
      </c>
      <c r="E1757" s="42" t="s">
        <v>2798</v>
      </c>
      <c r="F1757" s="246" t="s">
        <v>4676</v>
      </c>
      <c r="G1757" s="359"/>
      <c r="H1757" s="44"/>
      <c r="I1757" s="83"/>
      <c r="J1757" s="48"/>
      <c r="K1757" s="36"/>
      <c r="L1757" s="98">
        <v>38362</v>
      </c>
      <c r="M1757" s="98"/>
      <c r="N1757" t="str">
        <f t="shared" si="59"/>
        <v/>
      </c>
    </row>
    <row r="1758" spans="1:14" hidden="1" outlineLevel="2">
      <c r="A1758" s="285"/>
      <c r="B1758" s="332">
        <f t="shared" si="60"/>
        <v>113</v>
      </c>
      <c r="C1758" s="58" t="s">
        <v>3817</v>
      </c>
      <c r="D1758" s="139" t="s">
        <v>1171</v>
      </c>
      <c r="E1758" s="42" t="s">
        <v>2798</v>
      </c>
      <c r="F1758" s="246" t="s">
        <v>4676</v>
      </c>
      <c r="G1758" s="359"/>
      <c r="H1758" s="44"/>
      <c r="I1758" s="83"/>
      <c r="J1758" s="48"/>
      <c r="K1758" s="36"/>
      <c r="L1758" s="98">
        <v>38362</v>
      </c>
      <c r="M1758" s="98"/>
      <c r="N1758" t="str">
        <f t="shared" si="59"/>
        <v/>
      </c>
    </row>
    <row r="1759" spans="1:14" hidden="1" outlineLevel="2">
      <c r="A1759" s="285"/>
      <c r="B1759" s="332">
        <f t="shared" si="60"/>
        <v>113</v>
      </c>
      <c r="C1759" s="58" t="s">
        <v>3458</v>
      </c>
      <c r="D1759" s="139" t="s">
        <v>710</v>
      </c>
      <c r="E1759" s="42" t="s">
        <v>2798</v>
      </c>
      <c r="F1759" s="246" t="s">
        <v>4676</v>
      </c>
      <c r="G1759" s="359"/>
      <c r="H1759" s="44"/>
      <c r="I1759" s="83"/>
      <c r="J1759" s="48"/>
      <c r="K1759" s="36"/>
      <c r="L1759" s="98">
        <v>38362</v>
      </c>
      <c r="M1759" s="98"/>
      <c r="N1759" t="str">
        <f t="shared" si="59"/>
        <v/>
      </c>
    </row>
    <row r="1760" spans="1:14" hidden="1" outlineLevel="2">
      <c r="A1760" s="285"/>
      <c r="B1760" s="332">
        <f t="shared" si="60"/>
        <v>113</v>
      </c>
      <c r="C1760" s="58" t="s">
        <v>3731</v>
      </c>
      <c r="D1760" s="139" t="s">
        <v>3459</v>
      </c>
      <c r="E1760" s="42" t="s">
        <v>2798</v>
      </c>
      <c r="F1760" s="246" t="s">
        <v>4676</v>
      </c>
      <c r="G1760" s="359"/>
      <c r="H1760" s="44"/>
      <c r="I1760" s="83"/>
      <c r="J1760" s="48"/>
      <c r="K1760" s="36"/>
      <c r="L1760" s="98">
        <v>38362</v>
      </c>
      <c r="M1760" s="98"/>
      <c r="N1760" t="str">
        <f t="shared" si="59"/>
        <v/>
      </c>
    </row>
    <row r="1761" spans="1:14" hidden="1" outlineLevel="2">
      <c r="A1761" s="285"/>
      <c r="B1761" s="332">
        <f t="shared" si="60"/>
        <v>113</v>
      </c>
      <c r="C1761" s="58" t="s">
        <v>3530</v>
      </c>
      <c r="D1761" s="139" t="s">
        <v>3529</v>
      </c>
      <c r="E1761" s="42" t="s">
        <v>2798</v>
      </c>
      <c r="F1761" s="246" t="s">
        <v>4676</v>
      </c>
      <c r="G1761" s="359"/>
      <c r="H1761" s="44"/>
      <c r="I1761" s="83"/>
      <c r="J1761" s="48"/>
      <c r="K1761" s="36"/>
      <c r="L1761" s="98">
        <v>38362</v>
      </c>
      <c r="M1761" s="98"/>
      <c r="N1761" t="str">
        <f t="shared" si="59"/>
        <v/>
      </c>
    </row>
    <row r="1762" spans="1:14" ht="52.8" hidden="1" outlineLevel="2">
      <c r="A1762" s="285"/>
      <c r="B1762" s="332">
        <f t="shared" si="60"/>
        <v>113</v>
      </c>
      <c r="C1762" s="58" t="s">
        <v>5170</v>
      </c>
      <c r="D1762" s="246" t="s">
        <v>2947</v>
      </c>
      <c r="E1762" s="42" t="s">
        <v>2798</v>
      </c>
      <c r="F1762" s="246" t="s">
        <v>4676</v>
      </c>
      <c r="G1762" s="359"/>
      <c r="H1762" s="44"/>
      <c r="I1762" s="83"/>
      <c r="J1762" s="48"/>
      <c r="K1762" s="36"/>
      <c r="L1762" s="98">
        <v>38362</v>
      </c>
      <c r="M1762" s="98"/>
      <c r="N1762" t="str">
        <f t="shared" si="59"/>
        <v/>
      </c>
    </row>
    <row r="1763" spans="1:14" hidden="1" outlineLevel="2">
      <c r="A1763" s="285"/>
      <c r="B1763" s="332">
        <f t="shared" si="60"/>
        <v>113</v>
      </c>
      <c r="C1763" s="58" t="s">
        <v>2912</v>
      </c>
      <c r="D1763" s="139" t="s">
        <v>2911</v>
      </c>
      <c r="E1763" s="42" t="s">
        <v>2798</v>
      </c>
      <c r="F1763" s="246" t="s">
        <v>4676</v>
      </c>
      <c r="G1763" s="359"/>
      <c r="H1763" s="44"/>
      <c r="I1763" s="83"/>
      <c r="J1763" s="48"/>
      <c r="K1763" s="36"/>
      <c r="L1763" s="98">
        <v>38362</v>
      </c>
      <c r="M1763" s="98"/>
      <c r="N1763" t="str">
        <f t="shared" si="59"/>
        <v/>
      </c>
    </row>
    <row r="1764" spans="1:14" ht="39.6" hidden="1" outlineLevel="2">
      <c r="A1764" s="285"/>
      <c r="B1764" s="332">
        <f t="shared" si="60"/>
        <v>113</v>
      </c>
      <c r="C1764" s="58" t="s">
        <v>2322</v>
      </c>
      <c r="D1764" s="246" t="s">
        <v>2321</v>
      </c>
      <c r="E1764" s="42" t="s">
        <v>2798</v>
      </c>
      <c r="F1764" s="246" t="s">
        <v>4676</v>
      </c>
      <c r="G1764" s="359"/>
      <c r="H1764" s="44"/>
      <c r="I1764" s="83"/>
      <c r="J1764" s="48"/>
      <c r="K1764" s="36"/>
      <c r="L1764" s="98">
        <v>38362</v>
      </c>
      <c r="M1764" s="98"/>
      <c r="N1764" t="str">
        <f t="shared" si="59"/>
        <v/>
      </c>
    </row>
    <row r="1765" spans="1:14" hidden="1" outlineLevel="2">
      <c r="A1765" s="285"/>
      <c r="B1765" s="332">
        <f t="shared" si="60"/>
        <v>113</v>
      </c>
      <c r="C1765" s="58" t="s">
        <v>4841</v>
      </c>
      <c r="D1765" s="139" t="s">
        <v>4840</v>
      </c>
      <c r="E1765" s="42" t="s">
        <v>2798</v>
      </c>
      <c r="F1765" s="246" t="s">
        <v>4676</v>
      </c>
      <c r="G1765" s="359"/>
      <c r="H1765" s="44"/>
      <c r="I1765" s="83"/>
      <c r="J1765" s="48"/>
      <c r="K1765" s="36"/>
      <c r="L1765" s="98">
        <v>38362</v>
      </c>
      <c r="M1765" s="98"/>
      <c r="N1765" t="str">
        <f t="shared" si="59"/>
        <v/>
      </c>
    </row>
    <row r="1766" spans="1:14" hidden="1" outlineLevel="2">
      <c r="A1766" s="285"/>
      <c r="B1766" s="332">
        <f t="shared" si="60"/>
        <v>113</v>
      </c>
      <c r="C1766" s="58" t="s">
        <v>3206</v>
      </c>
      <c r="D1766" s="139" t="s">
        <v>3205</v>
      </c>
      <c r="E1766" s="42" t="s">
        <v>2798</v>
      </c>
      <c r="F1766" s="246" t="s">
        <v>4676</v>
      </c>
      <c r="G1766" s="359"/>
      <c r="H1766" s="44"/>
      <c r="I1766" s="83"/>
      <c r="J1766" s="48"/>
      <c r="K1766" s="36"/>
      <c r="L1766" s="98">
        <v>38362</v>
      </c>
      <c r="M1766" s="98"/>
      <c r="N1766" t="str">
        <f t="shared" si="59"/>
        <v/>
      </c>
    </row>
    <row r="1767" spans="1:14" hidden="1" outlineLevel="2">
      <c r="A1767" s="285"/>
      <c r="B1767" s="332">
        <f t="shared" si="60"/>
        <v>113</v>
      </c>
      <c r="C1767" s="58" t="s">
        <v>2371</v>
      </c>
      <c r="D1767" s="139" t="s">
        <v>2370</v>
      </c>
      <c r="E1767" s="42" t="s">
        <v>2798</v>
      </c>
      <c r="F1767" s="246" t="s">
        <v>4676</v>
      </c>
      <c r="G1767" s="359"/>
      <c r="H1767" s="44"/>
      <c r="I1767" s="83"/>
      <c r="J1767" s="48"/>
      <c r="K1767" s="36"/>
      <c r="L1767" s="98">
        <v>38362</v>
      </c>
      <c r="M1767" s="98"/>
      <c r="N1767" t="str">
        <f t="shared" si="59"/>
        <v/>
      </c>
    </row>
    <row r="1768" spans="1:14" hidden="1" outlineLevel="2">
      <c r="A1768" s="285"/>
      <c r="B1768" s="332">
        <f t="shared" si="60"/>
        <v>113</v>
      </c>
      <c r="C1768" s="58" t="s">
        <v>3528</v>
      </c>
      <c r="D1768" s="139" t="s">
        <v>3527</v>
      </c>
      <c r="E1768" s="42" t="s">
        <v>2798</v>
      </c>
      <c r="F1768" s="246" t="s">
        <v>4676</v>
      </c>
      <c r="G1768" s="359"/>
      <c r="H1768" s="44"/>
      <c r="I1768" s="83"/>
      <c r="J1768" s="48"/>
      <c r="K1768" s="36"/>
      <c r="L1768" s="98">
        <v>38362</v>
      </c>
      <c r="M1768" s="98"/>
      <c r="N1768" t="str">
        <f t="shared" si="59"/>
        <v/>
      </c>
    </row>
    <row r="1769" spans="1:14" hidden="1" outlineLevel="2">
      <c r="A1769" s="285"/>
      <c r="B1769" s="332">
        <f t="shared" si="60"/>
        <v>113</v>
      </c>
      <c r="C1769" s="58" t="s">
        <v>2920</v>
      </c>
      <c r="D1769" s="139" t="s">
        <v>2919</v>
      </c>
      <c r="E1769" s="42" t="s">
        <v>2798</v>
      </c>
      <c r="F1769" s="246" t="s">
        <v>4676</v>
      </c>
      <c r="G1769" s="359" t="s">
        <v>5357</v>
      </c>
      <c r="H1769" s="44"/>
      <c r="I1769" s="83"/>
      <c r="J1769" s="48"/>
      <c r="K1769" s="36"/>
      <c r="L1769" s="98">
        <v>38362</v>
      </c>
      <c r="M1769" s="98"/>
      <c r="N1769" t="str">
        <f t="shared" si="59"/>
        <v/>
      </c>
    </row>
    <row r="1770" spans="1:14" hidden="1" outlineLevel="2">
      <c r="A1770" s="285"/>
      <c r="B1770" s="332">
        <f t="shared" si="60"/>
        <v>113</v>
      </c>
      <c r="C1770" s="58" t="s">
        <v>5184</v>
      </c>
      <c r="D1770" s="139" t="s">
        <v>5183</v>
      </c>
      <c r="E1770" s="42" t="s">
        <v>2798</v>
      </c>
      <c r="F1770" s="246" t="s">
        <v>4676</v>
      </c>
      <c r="G1770" s="359"/>
      <c r="H1770" s="44"/>
      <c r="I1770" s="83"/>
      <c r="J1770" s="48"/>
      <c r="K1770" s="36"/>
      <c r="L1770" s="98">
        <v>38362</v>
      </c>
      <c r="M1770" s="98"/>
      <c r="N1770" t="str">
        <f t="shared" si="59"/>
        <v/>
      </c>
    </row>
    <row r="1771" spans="1:14" hidden="1" outlineLevel="2">
      <c r="A1771" s="285"/>
      <c r="B1771" s="332">
        <f t="shared" si="60"/>
        <v>113</v>
      </c>
      <c r="C1771" s="58" t="s">
        <v>3329</v>
      </c>
      <c r="D1771" s="139" t="s">
        <v>3328</v>
      </c>
      <c r="E1771" s="42" t="s">
        <v>2798</v>
      </c>
      <c r="F1771" s="246" t="s">
        <v>4676</v>
      </c>
      <c r="G1771" s="359"/>
      <c r="H1771" s="44"/>
      <c r="I1771" s="83"/>
      <c r="J1771" s="48"/>
      <c r="K1771" s="36"/>
      <c r="L1771" s="98">
        <v>38362</v>
      </c>
      <c r="M1771" s="98"/>
      <c r="N1771" t="str">
        <f t="shared" si="59"/>
        <v/>
      </c>
    </row>
    <row r="1772" spans="1:14" hidden="1" outlineLevel="2">
      <c r="A1772" s="285"/>
      <c r="B1772" s="332">
        <f t="shared" si="60"/>
        <v>113</v>
      </c>
      <c r="C1772" s="58" t="s">
        <v>2416</v>
      </c>
      <c r="D1772" s="139" t="s">
        <v>2415</v>
      </c>
      <c r="E1772" s="42" t="s">
        <v>2798</v>
      </c>
      <c r="F1772" s="246" t="s">
        <v>4676</v>
      </c>
      <c r="G1772" s="359"/>
      <c r="H1772" s="44"/>
      <c r="I1772" s="83"/>
      <c r="J1772" s="48"/>
      <c r="K1772" s="36"/>
      <c r="L1772" s="98">
        <v>38362</v>
      </c>
      <c r="M1772" s="98"/>
      <c r="N1772" t="str">
        <f t="shared" si="59"/>
        <v/>
      </c>
    </row>
    <row r="1773" spans="1:14" hidden="1" outlineLevel="2">
      <c r="A1773" s="285"/>
      <c r="B1773" s="332">
        <f t="shared" si="60"/>
        <v>113</v>
      </c>
      <c r="C1773" s="58" t="s">
        <v>3743</v>
      </c>
      <c r="D1773" s="139" t="s">
        <v>3742</v>
      </c>
      <c r="E1773" s="42" t="s">
        <v>2798</v>
      </c>
      <c r="F1773" s="246" t="s">
        <v>4676</v>
      </c>
      <c r="G1773" s="359"/>
      <c r="H1773" s="44"/>
      <c r="I1773" s="83"/>
      <c r="J1773" s="48"/>
      <c r="K1773" s="36"/>
      <c r="L1773" s="98">
        <v>38362</v>
      </c>
      <c r="M1773" s="98"/>
      <c r="N1773" t="str">
        <f t="shared" si="59"/>
        <v>DUPLICATE</v>
      </c>
    </row>
    <row r="1774" spans="1:14" hidden="1" outlineLevel="2">
      <c r="A1774" s="285"/>
      <c r="B1774" s="332">
        <f t="shared" si="60"/>
        <v>113</v>
      </c>
      <c r="C1774" s="58" t="s">
        <v>4341</v>
      </c>
      <c r="D1774" s="139" t="s">
        <v>4340</v>
      </c>
      <c r="E1774" s="42" t="s">
        <v>2798</v>
      </c>
      <c r="F1774" s="246" t="s">
        <v>4676</v>
      </c>
      <c r="G1774" s="359"/>
      <c r="H1774" s="44"/>
      <c r="I1774" s="83"/>
      <c r="J1774" s="48"/>
      <c r="K1774" s="36"/>
      <c r="L1774" s="98">
        <v>38362</v>
      </c>
      <c r="M1774" s="98"/>
      <c r="N1774" t="str">
        <f t="shared" si="59"/>
        <v/>
      </c>
    </row>
    <row r="1775" spans="1:14" hidden="1" outlineLevel="2">
      <c r="A1775" s="285"/>
      <c r="B1775" s="332">
        <f t="shared" si="60"/>
        <v>113</v>
      </c>
      <c r="C1775" s="58" t="s">
        <v>52</v>
      </c>
      <c r="D1775" s="139" t="s">
        <v>51</v>
      </c>
      <c r="E1775" s="42" t="s">
        <v>2798</v>
      </c>
      <c r="F1775" s="246" t="s">
        <v>4676</v>
      </c>
      <c r="G1775" s="359"/>
      <c r="H1775" s="44"/>
      <c r="I1775" s="83"/>
      <c r="J1775" s="48"/>
      <c r="K1775" s="36"/>
      <c r="L1775" s="98">
        <v>38362</v>
      </c>
      <c r="M1775" s="98"/>
      <c r="N1775" t="str">
        <f t="shared" si="59"/>
        <v/>
      </c>
    </row>
    <row r="1776" spans="1:14" hidden="1" outlineLevel="2">
      <c r="A1776" s="285"/>
      <c r="B1776" s="332">
        <f t="shared" si="60"/>
        <v>113</v>
      </c>
      <c r="C1776" s="58" t="s">
        <v>3828</v>
      </c>
      <c r="D1776" s="139" t="s">
        <v>3827</v>
      </c>
      <c r="E1776" s="42" t="s">
        <v>2798</v>
      </c>
      <c r="F1776" s="246" t="s">
        <v>4676</v>
      </c>
      <c r="G1776" s="359"/>
      <c r="H1776" s="44"/>
      <c r="I1776" s="83"/>
      <c r="J1776" s="48"/>
      <c r="K1776" s="36"/>
      <c r="L1776" s="98">
        <v>38362</v>
      </c>
      <c r="M1776" s="98"/>
      <c r="N1776" t="str">
        <f t="shared" si="59"/>
        <v/>
      </c>
    </row>
    <row r="1777" spans="1:14" hidden="1" outlineLevel="2">
      <c r="A1777" s="285"/>
      <c r="B1777" s="332">
        <f t="shared" si="60"/>
        <v>113</v>
      </c>
      <c r="C1777" s="58" t="s">
        <v>4541</v>
      </c>
      <c r="D1777" s="139" t="s">
        <v>4540</v>
      </c>
      <c r="E1777" s="42" t="s">
        <v>2798</v>
      </c>
      <c r="F1777" s="246" t="s">
        <v>4676</v>
      </c>
      <c r="G1777" s="359"/>
      <c r="H1777" s="44"/>
      <c r="I1777" s="83"/>
      <c r="J1777" s="48"/>
      <c r="K1777" s="36"/>
      <c r="L1777" s="98">
        <v>38362</v>
      </c>
      <c r="M1777" s="98"/>
      <c r="N1777" t="str">
        <f t="shared" si="59"/>
        <v/>
      </c>
    </row>
    <row r="1778" spans="1:14" hidden="1" outlineLevel="2">
      <c r="A1778" s="285"/>
      <c r="B1778" s="332">
        <f t="shared" si="60"/>
        <v>113</v>
      </c>
      <c r="C1778" s="58" t="s">
        <v>2367</v>
      </c>
      <c r="D1778" s="139" t="s">
        <v>2366</v>
      </c>
      <c r="E1778" s="42" t="s">
        <v>2798</v>
      </c>
      <c r="F1778" s="246" t="s">
        <v>4676</v>
      </c>
      <c r="G1778" s="359"/>
      <c r="H1778" s="44"/>
      <c r="I1778" s="83"/>
      <c r="J1778" s="48"/>
      <c r="K1778" s="36"/>
      <c r="L1778" s="98">
        <v>38362</v>
      </c>
      <c r="M1778" s="98"/>
      <c r="N1778" t="str">
        <f t="shared" si="59"/>
        <v/>
      </c>
    </row>
    <row r="1779" spans="1:14" hidden="1" outlineLevel="2">
      <c r="A1779" s="285"/>
      <c r="B1779" s="332">
        <f t="shared" si="60"/>
        <v>113</v>
      </c>
      <c r="C1779" s="58" t="s">
        <v>2937</v>
      </c>
      <c r="D1779" s="139" t="s">
        <v>2785</v>
      </c>
      <c r="E1779" s="42" t="s">
        <v>2798</v>
      </c>
      <c r="F1779" s="246" t="s">
        <v>4676</v>
      </c>
      <c r="G1779" s="359"/>
      <c r="H1779" s="44"/>
      <c r="I1779" s="83"/>
      <c r="J1779" s="48"/>
      <c r="K1779" s="36"/>
      <c r="L1779" s="98">
        <v>38362</v>
      </c>
      <c r="M1779" s="98"/>
      <c r="N1779" t="str">
        <f t="shared" si="59"/>
        <v/>
      </c>
    </row>
    <row r="1780" spans="1:14" hidden="1" outlineLevel="2">
      <c r="A1780" s="285"/>
      <c r="B1780" s="332">
        <f t="shared" si="60"/>
        <v>113</v>
      </c>
      <c r="C1780" s="58" t="s">
        <v>1832</v>
      </c>
      <c r="D1780" s="139" t="s">
        <v>1831</v>
      </c>
      <c r="E1780" s="42" t="s">
        <v>2798</v>
      </c>
      <c r="F1780" s="246" t="s">
        <v>4676</v>
      </c>
      <c r="G1780" s="359"/>
      <c r="H1780" s="44"/>
      <c r="I1780" s="83"/>
      <c r="J1780" s="48"/>
      <c r="K1780" s="36"/>
      <c r="L1780" s="98">
        <v>38362</v>
      </c>
      <c r="M1780" s="98"/>
      <c r="N1780" t="str">
        <f t="shared" si="59"/>
        <v/>
      </c>
    </row>
    <row r="1781" spans="1:14" hidden="1" outlineLevel="2">
      <c r="A1781" s="285"/>
      <c r="B1781" s="332">
        <f t="shared" si="60"/>
        <v>113</v>
      </c>
      <c r="C1781" s="58" t="s">
        <v>2050</v>
      </c>
      <c r="D1781" s="139" t="s">
        <v>2049</v>
      </c>
      <c r="E1781" s="42" t="s">
        <v>2798</v>
      </c>
      <c r="F1781" s="246" t="s">
        <v>4676</v>
      </c>
      <c r="G1781" s="359"/>
      <c r="H1781" s="44"/>
      <c r="I1781" s="83"/>
      <c r="J1781" s="48"/>
      <c r="K1781" s="36"/>
      <c r="L1781" s="98">
        <v>38362</v>
      </c>
      <c r="M1781" s="98"/>
      <c r="N1781" t="str">
        <f t="shared" si="59"/>
        <v/>
      </c>
    </row>
    <row r="1782" spans="1:14" hidden="1" outlineLevel="2">
      <c r="A1782" s="285"/>
      <c r="B1782" s="332">
        <f t="shared" si="60"/>
        <v>113</v>
      </c>
      <c r="C1782" s="58" t="s">
        <v>3869</v>
      </c>
      <c r="D1782" s="139" t="s">
        <v>3868</v>
      </c>
      <c r="E1782" s="42" t="s">
        <v>2798</v>
      </c>
      <c r="F1782" s="246" t="s">
        <v>4676</v>
      </c>
      <c r="G1782" s="359"/>
      <c r="H1782" s="44"/>
      <c r="I1782" s="83"/>
      <c r="J1782" s="48"/>
      <c r="K1782" s="36"/>
      <c r="L1782" s="98">
        <v>38362</v>
      </c>
      <c r="M1782" s="98"/>
      <c r="N1782" t="str">
        <f t="shared" si="59"/>
        <v/>
      </c>
    </row>
    <row r="1783" spans="1:14" hidden="1" outlineLevel="2">
      <c r="A1783" s="285"/>
      <c r="B1783" s="332">
        <f t="shared" si="60"/>
        <v>113</v>
      </c>
      <c r="C1783" s="58" t="s">
        <v>1203</v>
      </c>
      <c r="D1783" s="139" t="s">
        <v>1202</v>
      </c>
      <c r="E1783" s="42" t="s">
        <v>2798</v>
      </c>
      <c r="F1783" s="246" t="s">
        <v>4676</v>
      </c>
      <c r="G1783" s="359"/>
      <c r="H1783" s="44"/>
      <c r="I1783" s="83"/>
      <c r="J1783" s="48"/>
      <c r="K1783" s="36"/>
      <c r="L1783" s="98">
        <v>38362</v>
      </c>
      <c r="M1783" s="98"/>
      <c r="N1783" t="str">
        <f t="shared" ref="N1783:N1846" si="61">IF(D1783="NA","",IF(COUNTIF($D$2:$D$4998,D1783)&gt;1,"DUPLICATE",""))</f>
        <v/>
      </c>
    </row>
    <row r="1784" spans="1:14" s="232" customFormat="1" hidden="1" outlineLevel="2">
      <c r="A1784" s="285"/>
      <c r="B1784" s="332">
        <f t="shared" si="60"/>
        <v>113</v>
      </c>
      <c r="C1784" s="58" t="s">
        <v>1050</v>
      </c>
      <c r="D1784" s="139" t="s">
        <v>4447</v>
      </c>
      <c r="E1784" s="42" t="s">
        <v>2798</v>
      </c>
      <c r="F1784" s="246" t="s">
        <v>4676</v>
      </c>
      <c r="G1784" s="359"/>
      <c r="H1784" s="44"/>
      <c r="I1784" s="83"/>
      <c r="J1784" s="48"/>
      <c r="K1784" s="36"/>
      <c r="L1784" s="98">
        <v>38362</v>
      </c>
      <c r="M1784" s="98"/>
      <c r="N1784" t="str">
        <f t="shared" si="61"/>
        <v/>
      </c>
    </row>
    <row r="1785" spans="1:14" hidden="1" outlineLevel="2">
      <c r="A1785" s="285"/>
      <c r="B1785" s="332">
        <f t="shared" si="60"/>
        <v>113</v>
      </c>
      <c r="C1785" s="58" t="s">
        <v>2364</v>
      </c>
      <c r="D1785" s="139" t="s">
        <v>2363</v>
      </c>
      <c r="E1785" s="42" t="s">
        <v>2798</v>
      </c>
      <c r="F1785" s="246" t="s">
        <v>4676</v>
      </c>
      <c r="G1785" s="359"/>
      <c r="H1785" s="44"/>
      <c r="I1785" s="83"/>
      <c r="J1785" s="48"/>
      <c r="K1785" s="36"/>
      <c r="L1785" s="98">
        <v>38362</v>
      </c>
      <c r="M1785" s="98"/>
      <c r="N1785" t="str">
        <f t="shared" si="61"/>
        <v/>
      </c>
    </row>
    <row r="1786" spans="1:14" hidden="1" outlineLevel="2">
      <c r="A1786" s="285"/>
      <c r="B1786" s="332">
        <f t="shared" si="60"/>
        <v>113</v>
      </c>
      <c r="C1786" s="58" t="s">
        <v>2414</v>
      </c>
      <c r="D1786" s="139" t="s">
        <v>2413</v>
      </c>
      <c r="E1786" s="42" t="s">
        <v>2798</v>
      </c>
      <c r="F1786" s="246" t="s">
        <v>4676</v>
      </c>
      <c r="G1786" s="359"/>
      <c r="H1786" s="44"/>
      <c r="I1786" s="83"/>
      <c r="J1786" s="48"/>
      <c r="K1786" s="36"/>
      <c r="L1786" s="98">
        <v>38362</v>
      </c>
      <c r="M1786" s="98"/>
      <c r="N1786" t="str">
        <f t="shared" si="61"/>
        <v/>
      </c>
    </row>
    <row r="1787" spans="1:14" ht="26.4" hidden="1" outlineLevel="2">
      <c r="A1787" s="285"/>
      <c r="B1787" s="332">
        <f t="shared" si="60"/>
        <v>113</v>
      </c>
      <c r="C1787" s="168" t="s">
        <v>5267</v>
      </c>
      <c r="D1787" s="246" t="s">
        <v>4856</v>
      </c>
      <c r="E1787" s="42" t="s">
        <v>2798</v>
      </c>
      <c r="F1787" s="246" t="s">
        <v>4676</v>
      </c>
      <c r="G1787" s="246" t="s">
        <v>5360</v>
      </c>
      <c r="H1787" s="44">
        <v>42145</v>
      </c>
      <c r="I1787" s="83" t="s">
        <v>5286</v>
      </c>
      <c r="J1787" s="48"/>
      <c r="K1787" s="210"/>
      <c r="L1787" s="98">
        <v>38362</v>
      </c>
      <c r="M1787" s="98">
        <v>41306</v>
      </c>
      <c r="N1787" t="str">
        <f t="shared" si="61"/>
        <v>DUPLICATE</v>
      </c>
    </row>
    <row r="1788" spans="1:14" hidden="1" outlineLevel="2">
      <c r="A1788" s="285"/>
      <c r="B1788" s="332">
        <f t="shared" si="60"/>
        <v>113</v>
      </c>
      <c r="C1788" s="58" t="s">
        <v>2408</v>
      </c>
      <c r="D1788" s="139" t="s">
        <v>2407</v>
      </c>
      <c r="E1788" s="42" t="s">
        <v>2798</v>
      </c>
      <c r="F1788" s="246" t="s">
        <v>4676</v>
      </c>
      <c r="G1788" s="359"/>
      <c r="H1788" s="44"/>
      <c r="I1788" s="83"/>
      <c r="J1788" s="48"/>
      <c r="K1788" s="36"/>
      <c r="L1788" s="98">
        <v>38362</v>
      </c>
      <c r="M1788" s="98"/>
      <c r="N1788" t="str">
        <f t="shared" si="61"/>
        <v>DUPLICATE</v>
      </c>
    </row>
    <row r="1789" spans="1:14" hidden="1" outlineLevel="2">
      <c r="A1789" s="285"/>
      <c r="B1789" s="332">
        <f t="shared" si="60"/>
        <v>113</v>
      </c>
      <c r="C1789" s="58" t="s">
        <v>3884</v>
      </c>
      <c r="D1789" s="139" t="s">
        <v>2419</v>
      </c>
      <c r="E1789" s="42" t="s">
        <v>2798</v>
      </c>
      <c r="F1789" s="246" t="s">
        <v>4676</v>
      </c>
      <c r="G1789" s="359"/>
      <c r="H1789" s="44"/>
      <c r="I1789" s="83"/>
      <c r="J1789" s="48"/>
      <c r="K1789" s="36"/>
      <c r="L1789" s="98">
        <v>38362</v>
      </c>
      <c r="M1789" s="98"/>
      <c r="N1789" t="str">
        <f t="shared" si="61"/>
        <v/>
      </c>
    </row>
    <row r="1790" spans="1:14" hidden="1" outlineLevel="2">
      <c r="A1790" s="285"/>
      <c r="B1790" s="332">
        <f t="shared" si="60"/>
        <v>113</v>
      </c>
      <c r="C1790" s="19" t="s">
        <v>1672</v>
      </c>
      <c r="D1790" s="39" t="s">
        <v>1671</v>
      </c>
      <c r="E1790" s="42" t="s">
        <v>2798</v>
      </c>
      <c r="F1790" s="246" t="s">
        <v>4676</v>
      </c>
      <c r="G1790" s="246" t="s">
        <v>6267</v>
      </c>
      <c r="H1790" s="44"/>
      <c r="I1790" s="83"/>
      <c r="J1790" s="48"/>
      <c r="K1790" s="36"/>
      <c r="L1790" s="98">
        <v>42401</v>
      </c>
      <c r="M1790" s="98"/>
      <c r="N1790" t="str">
        <f t="shared" si="61"/>
        <v>DUPLICATE</v>
      </c>
    </row>
    <row r="1791" spans="1:14" hidden="1" outlineLevel="2">
      <c r="A1791" s="285"/>
      <c r="B1791" s="332">
        <f t="shared" si="60"/>
        <v>113</v>
      </c>
      <c r="C1791" s="58" t="s">
        <v>2538</v>
      </c>
      <c r="D1791" s="139" t="s">
        <v>2537</v>
      </c>
      <c r="E1791" s="42" t="s">
        <v>2798</v>
      </c>
      <c r="F1791" s="246" t="s">
        <v>4676</v>
      </c>
      <c r="G1791" s="359"/>
      <c r="H1791" s="44"/>
      <c r="I1791" s="83"/>
      <c r="J1791" s="48"/>
      <c r="K1791" s="36"/>
      <c r="L1791" s="98">
        <v>38362</v>
      </c>
      <c r="M1791" s="98"/>
      <c r="N1791" t="str">
        <f t="shared" si="61"/>
        <v/>
      </c>
    </row>
    <row r="1792" spans="1:14" hidden="1" outlineLevel="2">
      <c r="A1792" s="285"/>
      <c r="B1792" s="332">
        <f t="shared" ref="B1792:B1855" si="62">IF(A1792&gt;0,A1792,B1791)</f>
        <v>113</v>
      </c>
      <c r="C1792" s="58" t="s">
        <v>4543</v>
      </c>
      <c r="D1792" s="139" t="s">
        <v>4542</v>
      </c>
      <c r="E1792" s="42" t="s">
        <v>2798</v>
      </c>
      <c r="F1792" s="246" t="s">
        <v>4676</v>
      </c>
      <c r="G1792" s="359"/>
      <c r="H1792" s="44"/>
      <c r="I1792" s="83"/>
      <c r="J1792" s="48"/>
      <c r="K1792" s="36"/>
      <c r="L1792" s="98">
        <v>38362</v>
      </c>
      <c r="M1792" s="98"/>
      <c r="N1792" t="str">
        <f t="shared" si="61"/>
        <v/>
      </c>
    </row>
    <row r="1793" spans="1:14" hidden="1" outlineLevel="2">
      <c r="A1793" s="285"/>
      <c r="B1793" s="332">
        <f t="shared" si="62"/>
        <v>113</v>
      </c>
      <c r="C1793" s="58" t="s">
        <v>3733</v>
      </c>
      <c r="D1793" s="139" t="s">
        <v>3732</v>
      </c>
      <c r="E1793" s="42" t="s">
        <v>2798</v>
      </c>
      <c r="F1793" s="246" t="s">
        <v>4676</v>
      </c>
      <c r="G1793" s="246"/>
      <c r="H1793" s="44"/>
      <c r="I1793" s="83"/>
      <c r="J1793" s="48"/>
      <c r="K1793" s="36"/>
      <c r="L1793" s="98">
        <v>38362</v>
      </c>
      <c r="M1793" s="98"/>
      <c r="N1793" t="str">
        <f t="shared" si="61"/>
        <v/>
      </c>
    </row>
    <row r="1794" spans="1:14" hidden="1" outlineLevel="2">
      <c r="A1794" s="285"/>
      <c r="B1794" s="332">
        <f t="shared" si="62"/>
        <v>113</v>
      </c>
      <c r="C1794" s="58" t="s">
        <v>2330</v>
      </c>
      <c r="D1794" s="139" t="s">
        <v>2329</v>
      </c>
      <c r="E1794" s="42" t="s">
        <v>2798</v>
      </c>
      <c r="F1794" s="246" t="s">
        <v>4676</v>
      </c>
      <c r="G1794" s="359"/>
      <c r="H1794" s="44"/>
      <c r="I1794" s="83"/>
      <c r="J1794" s="48"/>
      <c r="K1794" s="36"/>
      <c r="L1794" s="98">
        <v>38362</v>
      </c>
      <c r="M1794" s="98"/>
      <c r="N1794" t="str">
        <f t="shared" si="61"/>
        <v/>
      </c>
    </row>
    <row r="1795" spans="1:14" hidden="1" outlineLevel="2">
      <c r="A1795" s="285"/>
      <c r="B1795" s="332">
        <f t="shared" si="62"/>
        <v>113</v>
      </c>
      <c r="C1795" s="58" t="s">
        <v>3790</v>
      </c>
      <c r="D1795" s="139" t="s">
        <v>3789</v>
      </c>
      <c r="E1795" s="42" t="s">
        <v>2798</v>
      </c>
      <c r="F1795" s="246" t="s">
        <v>4676</v>
      </c>
      <c r="G1795" s="359"/>
      <c r="H1795" s="44"/>
      <c r="I1795" s="83"/>
      <c r="J1795" s="48"/>
      <c r="K1795" s="36"/>
      <c r="L1795" s="98">
        <v>38362</v>
      </c>
      <c r="M1795" s="98"/>
      <c r="N1795" t="str">
        <f t="shared" si="61"/>
        <v/>
      </c>
    </row>
    <row r="1796" spans="1:14" hidden="1" outlineLevel="2">
      <c r="A1796" s="285"/>
      <c r="B1796" s="332">
        <f t="shared" si="62"/>
        <v>113</v>
      </c>
      <c r="C1796" s="58" t="s">
        <v>3070</v>
      </c>
      <c r="D1796" s="139" t="s">
        <v>3069</v>
      </c>
      <c r="E1796" s="42" t="s">
        <v>2798</v>
      </c>
      <c r="F1796" s="246" t="s">
        <v>4676</v>
      </c>
      <c r="G1796" s="359"/>
      <c r="H1796" s="44"/>
      <c r="I1796" s="83"/>
      <c r="J1796" s="48"/>
      <c r="K1796" s="36"/>
      <c r="L1796" s="98">
        <v>38362</v>
      </c>
      <c r="M1796" s="98"/>
      <c r="N1796" t="str">
        <f t="shared" si="61"/>
        <v/>
      </c>
    </row>
    <row r="1797" spans="1:14" hidden="1" outlineLevel="2">
      <c r="A1797" s="285"/>
      <c r="B1797" s="332">
        <f t="shared" si="62"/>
        <v>113</v>
      </c>
      <c r="C1797" s="58" t="s">
        <v>2345</v>
      </c>
      <c r="D1797" s="139" t="s">
        <v>2344</v>
      </c>
      <c r="E1797" s="42" t="s">
        <v>2798</v>
      </c>
      <c r="F1797" s="246" t="s">
        <v>4676</v>
      </c>
      <c r="G1797" s="359"/>
      <c r="H1797" s="44"/>
      <c r="I1797" s="83"/>
      <c r="J1797" s="48"/>
      <c r="K1797" s="36"/>
      <c r="L1797" s="98">
        <v>38362</v>
      </c>
      <c r="M1797" s="98"/>
      <c r="N1797" t="str">
        <f t="shared" si="61"/>
        <v/>
      </c>
    </row>
    <row r="1798" spans="1:14" hidden="1" outlineLevel="2">
      <c r="A1798" s="285"/>
      <c r="B1798" s="332">
        <f t="shared" si="62"/>
        <v>113</v>
      </c>
      <c r="C1798" s="58" t="s">
        <v>3327</v>
      </c>
      <c r="D1798" s="139" t="s">
        <v>3326</v>
      </c>
      <c r="E1798" s="42" t="s">
        <v>2798</v>
      </c>
      <c r="F1798" s="246" t="s">
        <v>4676</v>
      </c>
      <c r="G1798" s="359"/>
      <c r="H1798" s="44"/>
      <c r="I1798" s="83"/>
      <c r="J1798" s="48"/>
      <c r="K1798" s="36"/>
      <c r="L1798" s="98">
        <v>38362</v>
      </c>
      <c r="M1798" s="98"/>
      <c r="N1798" t="str">
        <f t="shared" si="61"/>
        <v/>
      </c>
    </row>
    <row r="1799" spans="1:14" hidden="1" outlineLevel="2">
      <c r="A1799" s="285"/>
      <c r="B1799" s="332">
        <f t="shared" si="62"/>
        <v>113</v>
      </c>
      <c r="C1799" s="58" t="s">
        <v>2406</v>
      </c>
      <c r="D1799" s="139" t="s">
        <v>4783</v>
      </c>
      <c r="E1799" s="42" t="s">
        <v>2798</v>
      </c>
      <c r="F1799" s="246" t="s">
        <v>4676</v>
      </c>
      <c r="G1799" s="359"/>
      <c r="H1799" s="44"/>
      <c r="I1799" s="83"/>
      <c r="J1799" s="48"/>
      <c r="K1799" s="36"/>
      <c r="L1799" s="98">
        <v>38362</v>
      </c>
      <c r="M1799" s="98"/>
      <c r="N1799" t="str">
        <f t="shared" si="61"/>
        <v/>
      </c>
    </row>
    <row r="1800" spans="1:14" hidden="1" outlineLevel="2">
      <c r="A1800" s="285"/>
      <c r="B1800" s="332">
        <f t="shared" si="62"/>
        <v>113</v>
      </c>
      <c r="C1800" s="58" t="s">
        <v>4946</v>
      </c>
      <c r="D1800" s="139" t="s">
        <v>4945</v>
      </c>
      <c r="E1800" s="42" t="s">
        <v>2798</v>
      </c>
      <c r="F1800" s="246" t="s">
        <v>4676</v>
      </c>
      <c r="G1800" s="359"/>
      <c r="H1800" s="44"/>
      <c r="I1800" s="83"/>
      <c r="J1800" s="48"/>
      <c r="K1800" s="36"/>
      <c r="L1800" s="98">
        <v>38362</v>
      </c>
      <c r="M1800" s="98"/>
      <c r="N1800" t="str">
        <f t="shared" si="61"/>
        <v>DUPLICATE</v>
      </c>
    </row>
    <row r="1801" spans="1:14" hidden="1" outlineLevel="2">
      <c r="A1801" s="285"/>
      <c r="B1801" s="332">
        <f t="shared" si="62"/>
        <v>113</v>
      </c>
      <c r="C1801" s="58" t="s">
        <v>295</v>
      </c>
      <c r="D1801" s="139" t="s">
        <v>294</v>
      </c>
      <c r="E1801" s="42" t="s">
        <v>2798</v>
      </c>
      <c r="F1801" s="246" t="s">
        <v>4676</v>
      </c>
      <c r="G1801" s="359"/>
      <c r="H1801" s="44"/>
      <c r="I1801" s="83"/>
      <c r="J1801" s="48"/>
      <c r="K1801" s="36"/>
      <c r="L1801" s="98">
        <v>38362</v>
      </c>
      <c r="M1801" s="98"/>
      <c r="N1801" t="str">
        <f t="shared" si="61"/>
        <v/>
      </c>
    </row>
    <row r="1802" spans="1:14" hidden="1" outlineLevel="2">
      <c r="A1802" s="285"/>
      <c r="B1802" s="332">
        <f t="shared" si="62"/>
        <v>113</v>
      </c>
      <c r="C1802" s="58" t="s">
        <v>3721</v>
      </c>
      <c r="D1802" s="139" t="s">
        <v>3720</v>
      </c>
      <c r="E1802" s="42" t="s">
        <v>2798</v>
      </c>
      <c r="F1802" s="246" t="s">
        <v>4676</v>
      </c>
      <c r="G1802" s="359"/>
      <c r="H1802" s="44"/>
      <c r="I1802" s="83"/>
      <c r="J1802" s="48"/>
      <c r="K1802" s="36"/>
      <c r="L1802" s="98">
        <v>38362</v>
      </c>
      <c r="M1802" s="98"/>
      <c r="N1802" t="str">
        <f t="shared" si="61"/>
        <v/>
      </c>
    </row>
    <row r="1803" spans="1:14" hidden="1" outlineLevel="2">
      <c r="A1803" s="285"/>
      <c r="B1803" s="332">
        <f t="shared" si="62"/>
        <v>113</v>
      </c>
      <c r="C1803" s="58" t="s">
        <v>1199</v>
      </c>
      <c r="D1803" s="139" t="s">
        <v>1198</v>
      </c>
      <c r="E1803" s="42" t="s">
        <v>2798</v>
      </c>
      <c r="F1803" s="246" t="s">
        <v>4676</v>
      </c>
      <c r="G1803" s="359"/>
      <c r="H1803" s="44"/>
      <c r="I1803" s="83"/>
      <c r="J1803" s="48"/>
      <c r="K1803" s="36"/>
      <c r="L1803" s="98">
        <v>38362</v>
      </c>
      <c r="M1803" s="98"/>
      <c r="N1803" t="str">
        <f t="shared" si="61"/>
        <v/>
      </c>
    </row>
    <row r="1804" spans="1:14" hidden="1" outlineLevel="2">
      <c r="A1804" s="285"/>
      <c r="B1804" s="332">
        <f t="shared" si="62"/>
        <v>113</v>
      </c>
      <c r="C1804" s="58" t="s">
        <v>357</v>
      </c>
      <c r="D1804" s="139" t="s">
        <v>356</v>
      </c>
      <c r="E1804" s="42" t="s">
        <v>2798</v>
      </c>
      <c r="F1804" s="246" t="s">
        <v>4676</v>
      </c>
      <c r="G1804" s="359"/>
      <c r="H1804" s="44"/>
      <c r="I1804" s="83"/>
      <c r="J1804" s="48"/>
      <c r="K1804" s="246"/>
      <c r="L1804" s="82">
        <v>38362</v>
      </c>
      <c r="M1804" s="82"/>
      <c r="N1804" t="str">
        <f t="shared" si="61"/>
        <v/>
      </c>
    </row>
    <row r="1805" spans="1:14" hidden="1" outlineLevel="2">
      <c r="A1805" s="285"/>
      <c r="B1805" s="332">
        <f t="shared" si="62"/>
        <v>113</v>
      </c>
      <c r="C1805" s="58" t="s">
        <v>4379</v>
      </c>
      <c r="D1805" s="139" t="s">
        <v>4378</v>
      </c>
      <c r="E1805" s="42" t="s">
        <v>2798</v>
      </c>
      <c r="F1805" s="246" t="s">
        <v>4676</v>
      </c>
      <c r="G1805" s="359"/>
      <c r="H1805" s="44"/>
      <c r="I1805" s="83"/>
      <c r="J1805" s="48"/>
      <c r="K1805" s="36"/>
      <c r="L1805" s="98">
        <v>38362</v>
      </c>
      <c r="M1805" s="98"/>
      <c r="N1805" t="str">
        <f t="shared" si="61"/>
        <v/>
      </c>
    </row>
    <row r="1806" spans="1:14" hidden="1" outlineLevel="2">
      <c r="A1806" s="285"/>
      <c r="B1806" s="332">
        <f t="shared" si="62"/>
        <v>113</v>
      </c>
      <c r="C1806" s="58" t="s">
        <v>3735</v>
      </c>
      <c r="D1806" s="139" t="s">
        <v>3734</v>
      </c>
      <c r="E1806" s="42" t="s">
        <v>2798</v>
      </c>
      <c r="F1806" s="246" t="s">
        <v>4676</v>
      </c>
      <c r="G1806" s="359"/>
      <c r="H1806" s="44"/>
      <c r="I1806" s="83"/>
      <c r="J1806" s="48"/>
      <c r="K1806" s="36"/>
      <c r="L1806" s="98">
        <v>38362</v>
      </c>
      <c r="M1806" s="98"/>
      <c r="N1806" t="str">
        <f t="shared" si="61"/>
        <v/>
      </c>
    </row>
    <row r="1807" spans="1:14" hidden="1" outlineLevel="2">
      <c r="A1807" s="285"/>
      <c r="B1807" s="332">
        <f t="shared" si="62"/>
        <v>113</v>
      </c>
      <c r="C1807" s="58" t="s">
        <v>5210</v>
      </c>
      <c r="D1807" s="139" t="s">
        <v>5209</v>
      </c>
      <c r="E1807" s="42" t="s">
        <v>2798</v>
      </c>
      <c r="F1807" s="246" t="s">
        <v>4676</v>
      </c>
      <c r="G1807" s="359"/>
      <c r="H1807" s="44"/>
      <c r="I1807" s="83"/>
      <c r="J1807" s="48"/>
      <c r="K1807" s="36"/>
      <c r="L1807" s="98">
        <v>38362</v>
      </c>
      <c r="M1807" s="98"/>
      <c r="N1807" t="str">
        <f t="shared" si="61"/>
        <v/>
      </c>
    </row>
    <row r="1808" spans="1:14" hidden="1" outlineLevel="2">
      <c r="A1808" s="285"/>
      <c r="B1808" s="332">
        <f t="shared" si="62"/>
        <v>113</v>
      </c>
      <c r="C1808" s="58" t="s">
        <v>2944</v>
      </c>
      <c r="D1808" s="139" t="s">
        <v>2943</v>
      </c>
      <c r="E1808" s="42" t="s">
        <v>2798</v>
      </c>
      <c r="F1808" s="246" t="s">
        <v>4676</v>
      </c>
      <c r="G1808" s="359"/>
      <c r="H1808" s="44"/>
      <c r="I1808" s="83"/>
      <c r="J1808" s="48"/>
      <c r="K1808" s="36"/>
      <c r="L1808" s="98">
        <v>38362</v>
      </c>
      <c r="M1808" s="98"/>
      <c r="N1808" t="str">
        <f t="shared" si="61"/>
        <v/>
      </c>
    </row>
    <row r="1809" spans="1:14" hidden="1" outlineLevel="2">
      <c r="A1809" s="285"/>
      <c r="B1809" s="332">
        <f t="shared" si="62"/>
        <v>113</v>
      </c>
      <c r="C1809" s="58" t="s">
        <v>3856</v>
      </c>
      <c r="D1809" s="139" t="s">
        <v>3855</v>
      </c>
      <c r="E1809" s="42" t="s">
        <v>2798</v>
      </c>
      <c r="F1809" s="246" t="s">
        <v>4676</v>
      </c>
      <c r="G1809" s="359"/>
      <c r="H1809" s="44"/>
      <c r="I1809" s="83"/>
      <c r="J1809" s="48"/>
      <c r="K1809" s="36"/>
      <c r="L1809" s="98">
        <v>38362</v>
      </c>
      <c r="M1809" s="98"/>
      <c r="N1809" t="str">
        <f t="shared" si="61"/>
        <v/>
      </c>
    </row>
    <row r="1810" spans="1:14" hidden="1" outlineLevel="2">
      <c r="A1810" s="285"/>
      <c r="B1810" s="332">
        <f t="shared" si="62"/>
        <v>113</v>
      </c>
      <c r="C1810" s="58" t="s">
        <v>3544</v>
      </c>
      <c r="D1810" s="139" t="s">
        <v>3543</v>
      </c>
      <c r="E1810" s="42" t="s">
        <v>2798</v>
      </c>
      <c r="F1810" s="246" t="s">
        <v>4676</v>
      </c>
      <c r="G1810" s="359" t="s">
        <v>5357</v>
      </c>
      <c r="H1810" s="44"/>
      <c r="I1810" s="83"/>
      <c r="J1810" s="48"/>
      <c r="K1810" s="36"/>
      <c r="L1810" s="98">
        <v>38362</v>
      </c>
      <c r="M1810" s="98"/>
      <c r="N1810" t="str">
        <f t="shared" si="61"/>
        <v/>
      </c>
    </row>
    <row r="1811" spans="1:14" hidden="1" outlineLevel="2">
      <c r="A1811" s="285"/>
      <c r="B1811" s="332">
        <f t="shared" si="62"/>
        <v>113</v>
      </c>
      <c r="C1811" s="58" t="s">
        <v>762</v>
      </c>
      <c r="D1811" s="139" t="s">
        <v>761</v>
      </c>
      <c r="E1811" s="42" t="s">
        <v>2798</v>
      </c>
      <c r="F1811" s="246" t="s">
        <v>4676</v>
      </c>
      <c r="G1811" s="359"/>
      <c r="H1811" s="44"/>
      <c r="I1811" s="83"/>
      <c r="J1811" s="48"/>
      <c r="K1811" s="36"/>
      <c r="L1811" s="98">
        <v>38362</v>
      </c>
      <c r="M1811" s="98"/>
      <c r="N1811" t="str">
        <f t="shared" si="61"/>
        <v/>
      </c>
    </row>
    <row r="1812" spans="1:14" hidden="1" outlineLevel="2">
      <c r="A1812" s="285"/>
      <c r="B1812" s="332">
        <f t="shared" si="62"/>
        <v>113</v>
      </c>
      <c r="C1812" s="58" t="s">
        <v>22</v>
      </c>
      <c r="D1812" s="139" t="s">
        <v>21</v>
      </c>
      <c r="E1812" s="42" t="s">
        <v>2798</v>
      </c>
      <c r="F1812" s="246" t="s">
        <v>4676</v>
      </c>
      <c r="G1812" s="359"/>
      <c r="H1812" s="44"/>
      <c r="I1812" s="83"/>
      <c r="J1812" s="48"/>
      <c r="K1812" s="36"/>
      <c r="L1812" s="98">
        <v>38362</v>
      </c>
      <c r="M1812" s="98"/>
      <c r="N1812" t="str">
        <f t="shared" si="61"/>
        <v/>
      </c>
    </row>
    <row r="1813" spans="1:14" hidden="1" outlineLevel="2">
      <c r="A1813" s="285"/>
      <c r="B1813" s="332">
        <f t="shared" si="62"/>
        <v>113</v>
      </c>
      <c r="C1813" s="58" t="s">
        <v>3538</v>
      </c>
      <c r="D1813" s="139" t="s">
        <v>3537</v>
      </c>
      <c r="E1813" s="42" t="s">
        <v>2798</v>
      </c>
      <c r="F1813" s="246" t="s">
        <v>4676</v>
      </c>
      <c r="G1813" s="359"/>
      <c r="H1813" s="44"/>
      <c r="I1813" s="83"/>
      <c r="J1813" s="48"/>
      <c r="K1813" s="36"/>
      <c r="L1813" s="98">
        <v>38362</v>
      </c>
      <c r="M1813" s="98"/>
      <c r="N1813" t="str">
        <f t="shared" si="61"/>
        <v/>
      </c>
    </row>
    <row r="1814" spans="1:14" hidden="1" outlineLevel="2">
      <c r="A1814" s="285"/>
      <c r="B1814" s="332">
        <f t="shared" si="62"/>
        <v>113</v>
      </c>
      <c r="C1814" s="58" t="s">
        <v>3542</v>
      </c>
      <c r="D1814" s="139" t="s">
        <v>3541</v>
      </c>
      <c r="E1814" s="42" t="s">
        <v>2798</v>
      </c>
      <c r="F1814" s="246" t="s">
        <v>4676</v>
      </c>
      <c r="G1814" s="359"/>
      <c r="H1814" s="44"/>
      <c r="I1814" s="83"/>
      <c r="J1814" s="48"/>
      <c r="K1814" s="36"/>
      <c r="L1814" s="98">
        <v>38362</v>
      </c>
      <c r="M1814" s="98"/>
      <c r="N1814" t="str">
        <f t="shared" si="61"/>
        <v/>
      </c>
    </row>
    <row r="1815" spans="1:14" hidden="1" outlineLevel="2">
      <c r="A1815" s="285"/>
      <c r="B1815" s="332">
        <f t="shared" si="62"/>
        <v>113</v>
      </c>
      <c r="C1815" s="58" t="s">
        <v>2705</v>
      </c>
      <c r="D1815" s="139" t="s">
        <v>53</v>
      </c>
      <c r="E1815" s="42" t="s">
        <v>2798</v>
      </c>
      <c r="F1815" s="246" t="s">
        <v>4676</v>
      </c>
      <c r="G1815" s="359"/>
      <c r="H1815" s="44"/>
      <c r="I1815" s="83"/>
      <c r="J1815" s="48"/>
      <c r="K1815" s="36"/>
      <c r="L1815" s="98">
        <v>38362</v>
      </c>
      <c r="M1815" s="98"/>
      <c r="N1815" t="str">
        <f t="shared" si="61"/>
        <v/>
      </c>
    </row>
    <row r="1816" spans="1:14" hidden="1" outlineLevel="2">
      <c r="A1816" s="285"/>
      <c r="B1816" s="332">
        <f t="shared" si="62"/>
        <v>113</v>
      </c>
      <c r="C1816" s="58" t="s">
        <v>2842</v>
      </c>
      <c r="D1816" s="139" t="s">
        <v>2841</v>
      </c>
      <c r="E1816" s="42" t="s">
        <v>2798</v>
      </c>
      <c r="F1816" s="246" t="s">
        <v>4676</v>
      </c>
      <c r="G1816" s="359"/>
      <c r="H1816" s="44"/>
      <c r="I1816" s="83"/>
      <c r="J1816" s="48"/>
      <c r="K1816" s="36"/>
      <c r="L1816" s="98">
        <v>38362</v>
      </c>
      <c r="M1816" s="98"/>
      <c r="N1816" t="str">
        <f t="shared" si="61"/>
        <v/>
      </c>
    </row>
    <row r="1817" spans="1:14" hidden="1" outlineLevel="2">
      <c r="A1817" s="285"/>
      <c r="B1817" s="332">
        <f t="shared" si="62"/>
        <v>113</v>
      </c>
      <c r="C1817" s="58" t="s">
        <v>760</v>
      </c>
      <c r="D1817" s="139" t="s">
        <v>759</v>
      </c>
      <c r="E1817" s="42" t="s">
        <v>2798</v>
      </c>
      <c r="F1817" s="246" t="s">
        <v>4676</v>
      </c>
      <c r="G1817" s="359"/>
      <c r="H1817" s="44"/>
      <c r="I1817" s="83"/>
      <c r="J1817" s="48"/>
      <c r="K1817" s="36"/>
      <c r="L1817" s="98">
        <v>38362</v>
      </c>
      <c r="M1817" s="98"/>
      <c r="N1817" t="str">
        <f t="shared" si="61"/>
        <v/>
      </c>
    </row>
    <row r="1818" spans="1:14" hidden="1" outlineLevel="2">
      <c r="A1818" s="285"/>
      <c r="B1818" s="332">
        <f t="shared" si="62"/>
        <v>113</v>
      </c>
      <c r="C1818" s="58" t="s">
        <v>758</v>
      </c>
      <c r="D1818" s="139" t="s">
        <v>757</v>
      </c>
      <c r="E1818" s="42" t="s">
        <v>2798</v>
      </c>
      <c r="F1818" s="246" t="s">
        <v>4676</v>
      </c>
      <c r="G1818" s="359"/>
      <c r="H1818" s="44"/>
      <c r="I1818" s="83"/>
      <c r="J1818" s="48"/>
      <c r="K1818" s="36"/>
      <c r="L1818" s="98">
        <v>38362</v>
      </c>
      <c r="M1818" s="98"/>
      <c r="N1818" t="str">
        <f t="shared" si="61"/>
        <v/>
      </c>
    </row>
    <row r="1819" spans="1:14" hidden="1" outlineLevel="2">
      <c r="A1819" s="285"/>
      <c r="B1819" s="332">
        <f t="shared" si="62"/>
        <v>113</v>
      </c>
      <c r="C1819" s="58" t="s">
        <v>3540</v>
      </c>
      <c r="D1819" s="139" t="s">
        <v>3539</v>
      </c>
      <c r="E1819" s="42" t="s">
        <v>2798</v>
      </c>
      <c r="F1819" s="246" t="s">
        <v>4676</v>
      </c>
      <c r="G1819" s="359"/>
      <c r="H1819" s="44"/>
      <c r="I1819" s="83"/>
      <c r="J1819" s="48"/>
      <c r="K1819" s="36"/>
      <c r="L1819" s="98">
        <v>38362</v>
      </c>
      <c r="M1819" s="98"/>
      <c r="N1819" t="str">
        <f t="shared" si="61"/>
        <v/>
      </c>
    </row>
    <row r="1820" spans="1:14" hidden="1" outlineLevel="2">
      <c r="A1820" s="285"/>
      <c r="B1820" s="332">
        <f t="shared" si="62"/>
        <v>113</v>
      </c>
      <c r="C1820" s="58" t="s">
        <v>2045</v>
      </c>
      <c r="D1820" s="139" t="s">
        <v>2044</v>
      </c>
      <c r="E1820" s="42" t="s">
        <v>2798</v>
      </c>
      <c r="F1820" s="246" t="s">
        <v>4676</v>
      </c>
      <c r="G1820" s="359"/>
      <c r="H1820" s="44"/>
      <c r="I1820" s="83"/>
      <c r="J1820" s="48"/>
      <c r="K1820" s="36"/>
      <c r="L1820" s="98">
        <v>38362</v>
      </c>
      <c r="M1820" s="98"/>
      <c r="N1820" t="str">
        <f t="shared" si="61"/>
        <v/>
      </c>
    </row>
    <row r="1821" spans="1:14" hidden="1" outlineLevel="2">
      <c r="A1821" s="285"/>
      <c r="B1821" s="332">
        <f t="shared" si="62"/>
        <v>113</v>
      </c>
      <c r="C1821" s="58" t="s">
        <v>4324</v>
      </c>
      <c r="D1821" s="139" t="s">
        <v>3553</v>
      </c>
      <c r="E1821" s="42" t="s">
        <v>2798</v>
      </c>
      <c r="F1821" s="246" t="s">
        <v>4676</v>
      </c>
      <c r="G1821" s="359"/>
      <c r="H1821" s="44"/>
      <c r="I1821" s="83"/>
      <c r="J1821" s="48"/>
      <c r="K1821" s="36"/>
      <c r="L1821" s="98">
        <v>38362</v>
      </c>
      <c r="M1821" s="98"/>
      <c r="N1821" t="str">
        <f t="shared" si="61"/>
        <v/>
      </c>
    </row>
    <row r="1822" spans="1:14" hidden="1" outlineLevel="2">
      <c r="A1822" s="285"/>
      <c r="B1822" s="332">
        <f t="shared" si="62"/>
        <v>113</v>
      </c>
      <c r="C1822" s="58" t="s">
        <v>3850</v>
      </c>
      <c r="D1822" s="139" t="s">
        <v>3849</v>
      </c>
      <c r="E1822" s="42" t="s">
        <v>2798</v>
      </c>
      <c r="F1822" s="246" t="s">
        <v>4676</v>
      </c>
      <c r="G1822" s="359"/>
      <c r="H1822" s="44"/>
      <c r="I1822" s="83"/>
      <c r="J1822" s="48"/>
      <c r="K1822" s="36"/>
      <c r="L1822" s="98">
        <v>38362</v>
      </c>
      <c r="M1822" s="98"/>
      <c r="N1822" t="str">
        <f t="shared" si="61"/>
        <v/>
      </c>
    </row>
    <row r="1823" spans="1:14" hidden="1" outlineLevel="2">
      <c r="A1823" s="285"/>
      <c r="B1823" s="332">
        <f t="shared" si="62"/>
        <v>113</v>
      </c>
      <c r="C1823" s="58" t="s">
        <v>4531</v>
      </c>
      <c r="D1823" s="139" t="s">
        <v>1575</v>
      </c>
      <c r="E1823" s="42" t="s">
        <v>2798</v>
      </c>
      <c r="F1823" s="246" t="s">
        <v>4676</v>
      </c>
      <c r="G1823" s="359"/>
      <c r="H1823" s="44"/>
      <c r="I1823" s="83"/>
      <c r="J1823" s="48"/>
      <c r="K1823" s="36"/>
      <c r="L1823" s="98">
        <v>38362</v>
      </c>
      <c r="M1823" s="98"/>
      <c r="N1823" t="str">
        <f t="shared" si="61"/>
        <v/>
      </c>
    </row>
    <row r="1824" spans="1:14" hidden="1" outlineLevel="2">
      <c r="A1824" s="285"/>
      <c r="B1824" s="332">
        <f t="shared" si="62"/>
        <v>113</v>
      </c>
      <c r="C1824" s="58" t="s">
        <v>4533</v>
      </c>
      <c r="D1824" s="139" t="s">
        <v>4532</v>
      </c>
      <c r="E1824" s="42" t="s">
        <v>2798</v>
      </c>
      <c r="F1824" s="246" t="s">
        <v>4676</v>
      </c>
      <c r="G1824" s="359"/>
      <c r="H1824" s="44"/>
      <c r="I1824" s="83"/>
      <c r="J1824" s="48"/>
      <c r="K1824" s="36"/>
      <c r="L1824" s="98">
        <v>38362</v>
      </c>
      <c r="M1824" s="98"/>
      <c r="N1824" t="str">
        <f t="shared" si="61"/>
        <v/>
      </c>
    </row>
    <row r="1825" spans="1:14" hidden="1" outlineLevel="2">
      <c r="A1825" s="285"/>
      <c r="B1825" s="332">
        <f t="shared" si="62"/>
        <v>113</v>
      </c>
      <c r="C1825" s="58" t="s">
        <v>4827</v>
      </c>
      <c r="D1825" s="139" t="s">
        <v>4826</v>
      </c>
      <c r="E1825" s="42" t="s">
        <v>2798</v>
      </c>
      <c r="F1825" s="246" t="s">
        <v>4676</v>
      </c>
      <c r="G1825" s="359"/>
      <c r="H1825" s="44"/>
      <c r="I1825" s="83"/>
      <c r="J1825" s="48"/>
      <c r="K1825" s="36"/>
      <c r="L1825" s="98">
        <v>38362</v>
      </c>
      <c r="M1825" s="98"/>
      <c r="N1825" t="str">
        <f t="shared" si="61"/>
        <v/>
      </c>
    </row>
    <row r="1826" spans="1:14" hidden="1" outlineLevel="2">
      <c r="A1826" s="285"/>
      <c r="B1826" s="332">
        <f t="shared" si="62"/>
        <v>113</v>
      </c>
      <c r="C1826" s="58" t="s">
        <v>3800</v>
      </c>
      <c r="D1826" s="139" t="s">
        <v>3799</v>
      </c>
      <c r="E1826" s="42" t="s">
        <v>2798</v>
      </c>
      <c r="F1826" s="246" t="s">
        <v>4676</v>
      </c>
      <c r="G1826" s="359"/>
      <c r="H1826" s="44"/>
      <c r="I1826" s="83"/>
      <c r="J1826" s="48"/>
      <c r="K1826" s="36"/>
      <c r="L1826" s="98">
        <v>38362</v>
      </c>
      <c r="M1826" s="98"/>
      <c r="N1826" t="str">
        <f t="shared" si="61"/>
        <v/>
      </c>
    </row>
    <row r="1827" spans="1:14" hidden="1" outlineLevel="2">
      <c r="A1827" s="285"/>
      <c r="B1827" s="332">
        <f t="shared" si="62"/>
        <v>113</v>
      </c>
      <c r="C1827" s="58" t="s">
        <v>3804</v>
      </c>
      <c r="D1827" s="139" t="s">
        <v>3803</v>
      </c>
      <c r="E1827" s="42" t="s">
        <v>2798</v>
      </c>
      <c r="F1827" s="246" t="s">
        <v>4676</v>
      </c>
      <c r="G1827" s="359"/>
      <c r="H1827" s="44"/>
      <c r="I1827" s="83"/>
      <c r="J1827" s="48"/>
      <c r="K1827" s="36"/>
      <c r="L1827" s="98">
        <v>38362</v>
      </c>
      <c r="M1827" s="98"/>
      <c r="N1827" t="str">
        <f t="shared" si="61"/>
        <v/>
      </c>
    </row>
    <row r="1828" spans="1:14" hidden="1" outlineLevel="2">
      <c r="A1828" s="285"/>
      <c r="B1828" s="332">
        <f t="shared" si="62"/>
        <v>113</v>
      </c>
      <c r="C1828" s="58" t="s">
        <v>1058</v>
      </c>
      <c r="D1828" s="139" t="s">
        <v>1057</v>
      </c>
      <c r="E1828" s="42" t="s">
        <v>2798</v>
      </c>
      <c r="F1828" s="246" t="s">
        <v>4676</v>
      </c>
      <c r="G1828" s="359"/>
      <c r="H1828" s="44"/>
      <c r="I1828" s="83"/>
      <c r="J1828" s="48"/>
      <c r="K1828" s="36"/>
      <c r="L1828" s="98">
        <v>38362</v>
      </c>
      <c r="M1828" s="98"/>
      <c r="N1828" t="str">
        <f t="shared" si="61"/>
        <v/>
      </c>
    </row>
    <row r="1829" spans="1:14" ht="26.4" hidden="1" outlineLevel="2">
      <c r="A1829" s="285"/>
      <c r="B1829" s="332">
        <f t="shared" si="62"/>
        <v>113</v>
      </c>
      <c r="C1829" s="58" t="s">
        <v>1195</v>
      </c>
      <c r="D1829" s="246" t="s">
        <v>4899</v>
      </c>
      <c r="E1829" s="42" t="s">
        <v>2798</v>
      </c>
      <c r="F1829" s="246" t="s">
        <v>4676</v>
      </c>
      <c r="G1829" s="359"/>
      <c r="H1829" s="44"/>
      <c r="I1829" s="83"/>
      <c r="J1829" s="48"/>
      <c r="K1829" s="36"/>
      <c r="L1829" s="98">
        <v>38362</v>
      </c>
      <c r="M1829" s="98"/>
      <c r="N1829" t="str">
        <f t="shared" si="61"/>
        <v/>
      </c>
    </row>
    <row r="1830" spans="1:14" hidden="1" outlineLevel="2">
      <c r="A1830" s="285"/>
      <c r="B1830" s="332">
        <f t="shared" si="62"/>
        <v>113</v>
      </c>
      <c r="C1830" s="58" t="s">
        <v>3705</v>
      </c>
      <c r="D1830" s="139" t="s">
        <v>4949</v>
      </c>
      <c r="E1830" s="42" t="s">
        <v>2798</v>
      </c>
      <c r="F1830" s="246" t="s">
        <v>4676</v>
      </c>
      <c r="G1830" s="359"/>
      <c r="H1830" s="44"/>
      <c r="I1830" s="83"/>
      <c r="J1830" s="48"/>
      <c r="K1830" s="36"/>
      <c r="L1830" s="98">
        <v>38362</v>
      </c>
      <c r="M1830" s="98"/>
      <c r="N1830" t="str">
        <f t="shared" si="61"/>
        <v/>
      </c>
    </row>
    <row r="1831" spans="1:14" hidden="1" outlineLevel="2">
      <c r="A1831" s="285"/>
      <c r="B1831" s="332">
        <f t="shared" si="62"/>
        <v>113</v>
      </c>
      <c r="C1831" s="58" t="s">
        <v>4265</v>
      </c>
      <c r="D1831" s="139" t="s">
        <v>4264</v>
      </c>
      <c r="E1831" s="42" t="s">
        <v>2798</v>
      </c>
      <c r="F1831" s="246" t="s">
        <v>4676</v>
      </c>
      <c r="G1831" s="359"/>
      <c r="H1831" s="44"/>
      <c r="I1831" s="83"/>
      <c r="J1831" s="48"/>
      <c r="K1831" s="36"/>
      <c r="L1831" s="98">
        <v>38362</v>
      </c>
      <c r="M1831" s="98"/>
      <c r="N1831" t="str">
        <f t="shared" si="61"/>
        <v/>
      </c>
    </row>
    <row r="1832" spans="1:14" hidden="1" outlineLevel="2">
      <c r="A1832" s="285"/>
      <c r="B1832" s="332">
        <f t="shared" si="62"/>
        <v>113</v>
      </c>
      <c r="C1832" s="58" t="s">
        <v>3737</v>
      </c>
      <c r="D1832" s="139" t="s">
        <v>3736</v>
      </c>
      <c r="E1832" s="42" t="s">
        <v>2798</v>
      </c>
      <c r="F1832" s="246" t="s">
        <v>4676</v>
      </c>
      <c r="G1832" s="359"/>
      <c r="H1832" s="44"/>
      <c r="I1832" s="83"/>
      <c r="J1832" s="48"/>
      <c r="K1832" s="36"/>
      <c r="L1832" s="98">
        <v>38362</v>
      </c>
      <c r="M1832" s="98"/>
      <c r="N1832" t="str">
        <f t="shared" si="61"/>
        <v/>
      </c>
    </row>
    <row r="1833" spans="1:14" hidden="1" outlineLevel="2">
      <c r="A1833" s="285"/>
      <c r="B1833" s="332">
        <f t="shared" si="62"/>
        <v>113</v>
      </c>
      <c r="C1833" s="58" t="s">
        <v>3739</v>
      </c>
      <c r="D1833" s="139" t="s">
        <v>3738</v>
      </c>
      <c r="E1833" s="42" t="s">
        <v>2798</v>
      </c>
      <c r="F1833" s="246" t="s">
        <v>4676</v>
      </c>
      <c r="G1833" s="359"/>
      <c r="H1833" s="44"/>
      <c r="I1833" s="83"/>
      <c r="J1833" s="48"/>
      <c r="K1833" s="36"/>
      <c r="L1833" s="98">
        <v>38362</v>
      </c>
      <c r="M1833" s="98"/>
      <c r="N1833" t="str">
        <f t="shared" si="61"/>
        <v/>
      </c>
    </row>
    <row r="1834" spans="1:14" hidden="1" outlineLevel="2">
      <c r="A1834" s="285"/>
      <c r="B1834" s="332">
        <f t="shared" si="62"/>
        <v>113</v>
      </c>
      <c r="C1834" s="58" t="s">
        <v>4375</v>
      </c>
      <c r="D1834" s="139" t="s">
        <v>4374</v>
      </c>
      <c r="E1834" s="42" t="s">
        <v>2798</v>
      </c>
      <c r="F1834" s="246" t="s">
        <v>4676</v>
      </c>
      <c r="G1834" s="359"/>
      <c r="H1834" s="44"/>
      <c r="I1834" s="83"/>
      <c r="J1834" s="48"/>
      <c r="K1834" s="36"/>
      <c r="L1834" s="98">
        <v>38362</v>
      </c>
      <c r="M1834" s="98"/>
      <c r="N1834" t="str">
        <f t="shared" si="61"/>
        <v/>
      </c>
    </row>
    <row r="1835" spans="1:14" hidden="1" outlineLevel="2">
      <c r="A1835" s="285"/>
      <c r="B1835" s="332">
        <f t="shared" si="62"/>
        <v>113</v>
      </c>
      <c r="C1835" s="58" t="s">
        <v>1197</v>
      </c>
      <c r="D1835" s="139" t="s">
        <v>1196</v>
      </c>
      <c r="E1835" s="42" t="s">
        <v>2798</v>
      </c>
      <c r="F1835" s="246" t="s">
        <v>4676</v>
      </c>
      <c r="G1835" s="359"/>
      <c r="H1835" s="44"/>
      <c r="I1835" s="83"/>
      <c r="J1835" s="48"/>
      <c r="K1835" s="36"/>
      <c r="L1835" s="98">
        <v>38362</v>
      </c>
      <c r="M1835" s="98"/>
      <c r="N1835" t="str">
        <f t="shared" si="61"/>
        <v/>
      </c>
    </row>
    <row r="1836" spans="1:14" hidden="1" outlineLevel="2">
      <c r="A1836" s="285"/>
      <c r="B1836" s="332">
        <f t="shared" si="62"/>
        <v>113</v>
      </c>
      <c r="C1836" s="58" t="s">
        <v>2731</v>
      </c>
      <c r="D1836" s="139" t="s">
        <v>2730</v>
      </c>
      <c r="E1836" s="42" t="s">
        <v>2798</v>
      </c>
      <c r="F1836" s="246" t="s">
        <v>4676</v>
      </c>
      <c r="G1836" s="359"/>
      <c r="H1836" s="44"/>
      <c r="I1836" s="83"/>
      <c r="J1836" s="48"/>
      <c r="K1836" s="36"/>
      <c r="L1836" s="98">
        <v>38362</v>
      </c>
      <c r="M1836" s="98"/>
      <c r="N1836" t="str">
        <f t="shared" si="61"/>
        <v/>
      </c>
    </row>
    <row r="1837" spans="1:14" hidden="1" outlineLevel="2">
      <c r="A1837" s="285"/>
      <c r="B1837" s="332">
        <f t="shared" si="62"/>
        <v>113</v>
      </c>
      <c r="C1837" s="58" t="s">
        <v>4948</v>
      </c>
      <c r="D1837" s="139" t="s">
        <v>4947</v>
      </c>
      <c r="E1837" s="42" t="s">
        <v>2798</v>
      </c>
      <c r="F1837" s="246" t="s">
        <v>4676</v>
      </c>
      <c r="G1837" s="359"/>
      <c r="H1837" s="44"/>
      <c r="I1837" s="83"/>
      <c r="J1837" s="48"/>
      <c r="K1837" s="36"/>
      <c r="L1837" s="98">
        <v>38362</v>
      </c>
      <c r="M1837" s="98"/>
      <c r="N1837" t="str">
        <f t="shared" si="61"/>
        <v/>
      </c>
    </row>
    <row r="1838" spans="1:14" hidden="1" outlineLevel="2">
      <c r="A1838" s="285"/>
      <c r="B1838" s="332">
        <f t="shared" si="62"/>
        <v>113</v>
      </c>
      <c r="C1838" s="58" t="s">
        <v>3208</v>
      </c>
      <c r="D1838" s="139" t="s">
        <v>3207</v>
      </c>
      <c r="E1838" s="42" t="s">
        <v>2798</v>
      </c>
      <c r="F1838" s="246" t="s">
        <v>4676</v>
      </c>
      <c r="G1838" s="359"/>
      <c r="H1838" s="44"/>
      <c r="I1838" s="83"/>
      <c r="J1838" s="48"/>
      <c r="K1838" s="36"/>
      <c r="L1838" s="98">
        <v>38362</v>
      </c>
      <c r="M1838" s="98"/>
      <c r="N1838" t="str">
        <f t="shared" si="61"/>
        <v/>
      </c>
    </row>
    <row r="1839" spans="1:14" hidden="1" outlineLevel="2">
      <c r="A1839" s="285"/>
      <c r="B1839" s="332">
        <f t="shared" si="62"/>
        <v>113</v>
      </c>
      <c r="C1839" s="58" t="s">
        <v>3548</v>
      </c>
      <c r="D1839" s="139" t="s">
        <v>3547</v>
      </c>
      <c r="E1839" s="42" t="s">
        <v>2798</v>
      </c>
      <c r="F1839" s="246" t="s">
        <v>4676</v>
      </c>
      <c r="G1839" s="359"/>
      <c r="H1839" s="44"/>
      <c r="I1839" s="83"/>
      <c r="J1839" s="48"/>
      <c r="K1839" s="36"/>
      <c r="L1839" s="98">
        <v>38362</v>
      </c>
      <c r="M1839" s="98"/>
      <c r="N1839" t="str">
        <f t="shared" si="61"/>
        <v/>
      </c>
    </row>
    <row r="1840" spans="1:14" hidden="1" outlineLevel="2">
      <c r="A1840" s="285"/>
      <c r="B1840" s="332">
        <f t="shared" si="62"/>
        <v>113</v>
      </c>
      <c r="C1840" s="58" t="s">
        <v>5109</v>
      </c>
      <c r="D1840" s="139" t="s">
        <v>5108</v>
      </c>
      <c r="E1840" s="42" t="s">
        <v>2798</v>
      </c>
      <c r="F1840" s="246" t="s">
        <v>4676</v>
      </c>
      <c r="G1840" s="359"/>
      <c r="H1840" s="44"/>
      <c r="I1840" s="83"/>
      <c r="J1840" s="48"/>
      <c r="K1840" s="36"/>
      <c r="L1840" s="98">
        <v>38362</v>
      </c>
      <c r="M1840" s="98"/>
      <c r="N1840" t="str">
        <f t="shared" si="61"/>
        <v/>
      </c>
    </row>
    <row r="1841" spans="1:14" hidden="1" outlineLevel="2">
      <c r="A1841" s="285"/>
      <c r="B1841" s="332">
        <f t="shared" si="62"/>
        <v>113</v>
      </c>
      <c r="C1841" s="58" t="s">
        <v>3210</v>
      </c>
      <c r="D1841" s="139" t="s">
        <v>3209</v>
      </c>
      <c r="E1841" s="42" t="s">
        <v>2798</v>
      </c>
      <c r="F1841" s="246" t="s">
        <v>4676</v>
      </c>
      <c r="G1841" s="359"/>
      <c r="H1841" s="44"/>
      <c r="I1841" s="83"/>
      <c r="J1841" s="48"/>
      <c r="K1841" s="36"/>
      <c r="L1841" s="98">
        <v>38362</v>
      </c>
      <c r="M1841" s="98"/>
      <c r="N1841" t="str">
        <f t="shared" si="61"/>
        <v/>
      </c>
    </row>
    <row r="1842" spans="1:14" hidden="1" outlineLevel="2">
      <c r="A1842" s="285"/>
      <c r="B1842" s="332">
        <f t="shared" si="62"/>
        <v>113</v>
      </c>
      <c r="C1842" s="58" t="s">
        <v>4098</v>
      </c>
      <c r="D1842" s="139" t="s">
        <v>2108</v>
      </c>
      <c r="E1842" s="42" t="s">
        <v>2798</v>
      </c>
      <c r="F1842" s="246" t="s">
        <v>4676</v>
      </c>
      <c r="G1842" s="359"/>
      <c r="H1842" s="44"/>
      <c r="I1842" s="83"/>
      <c r="J1842" s="48"/>
      <c r="K1842" s="36"/>
      <c r="L1842" s="98">
        <v>38362</v>
      </c>
      <c r="M1842" s="98"/>
      <c r="N1842" t="str">
        <f t="shared" si="61"/>
        <v/>
      </c>
    </row>
    <row r="1843" spans="1:14" hidden="1" outlineLevel="2">
      <c r="A1843" s="285"/>
      <c r="B1843" s="332">
        <f t="shared" si="62"/>
        <v>113</v>
      </c>
      <c r="C1843" s="58" t="s">
        <v>3212</v>
      </c>
      <c r="D1843" s="139" t="s">
        <v>3211</v>
      </c>
      <c r="E1843" s="42" t="s">
        <v>2798</v>
      </c>
      <c r="F1843" s="246" t="s">
        <v>4676</v>
      </c>
      <c r="G1843" s="359"/>
      <c r="H1843" s="44"/>
      <c r="I1843" s="83"/>
      <c r="J1843" s="48"/>
      <c r="K1843" s="36"/>
      <c r="L1843" s="98">
        <v>38362</v>
      </c>
      <c r="M1843" s="98"/>
      <c r="N1843" t="str">
        <f t="shared" si="61"/>
        <v/>
      </c>
    </row>
    <row r="1844" spans="1:14" hidden="1" outlineLevel="2">
      <c r="A1844" s="285"/>
      <c r="B1844" s="332">
        <f t="shared" si="62"/>
        <v>113</v>
      </c>
      <c r="C1844" s="58" t="s">
        <v>3550</v>
      </c>
      <c r="D1844" s="139" t="s">
        <v>3549</v>
      </c>
      <c r="E1844" s="42" t="s">
        <v>2798</v>
      </c>
      <c r="F1844" s="246" t="s">
        <v>4676</v>
      </c>
      <c r="G1844" s="359"/>
      <c r="H1844" s="44"/>
      <c r="I1844" s="83"/>
      <c r="J1844" s="48"/>
      <c r="K1844" s="36"/>
      <c r="L1844" s="98">
        <v>38362</v>
      </c>
      <c r="M1844" s="98"/>
      <c r="N1844" t="str">
        <f t="shared" si="61"/>
        <v/>
      </c>
    </row>
    <row r="1845" spans="1:14" hidden="1" outlineLevel="2">
      <c r="A1845" s="285"/>
      <c r="B1845" s="332">
        <f t="shared" si="62"/>
        <v>113</v>
      </c>
      <c r="C1845" s="58" t="s">
        <v>3552</v>
      </c>
      <c r="D1845" s="139" t="s">
        <v>3551</v>
      </c>
      <c r="E1845" s="42" t="s">
        <v>2798</v>
      </c>
      <c r="F1845" s="246" t="s">
        <v>4676</v>
      </c>
      <c r="G1845" s="359"/>
      <c r="H1845" s="44"/>
      <c r="I1845" s="83"/>
      <c r="J1845" s="48"/>
      <c r="K1845" s="36"/>
      <c r="L1845" s="98">
        <v>38362</v>
      </c>
      <c r="M1845" s="98"/>
      <c r="N1845" t="str">
        <f t="shared" si="61"/>
        <v/>
      </c>
    </row>
    <row r="1846" spans="1:14" hidden="1" outlineLevel="2">
      <c r="A1846" s="285"/>
      <c r="B1846" s="332">
        <f t="shared" si="62"/>
        <v>113</v>
      </c>
      <c r="C1846" s="58" t="s">
        <v>2369</v>
      </c>
      <c r="D1846" s="139" t="s">
        <v>2368</v>
      </c>
      <c r="E1846" s="42" t="s">
        <v>2798</v>
      </c>
      <c r="F1846" s="246" t="s">
        <v>4676</v>
      </c>
      <c r="G1846" s="359"/>
      <c r="H1846" s="44"/>
      <c r="I1846" s="83"/>
      <c r="J1846" s="48"/>
      <c r="K1846" s="36"/>
      <c r="L1846" s="98">
        <v>38362</v>
      </c>
      <c r="M1846" s="98"/>
      <c r="N1846" t="str">
        <f t="shared" si="61"/>
        <v/>
      </c>
    </row>
    <row r="1847" spans="1:14" hidden="1" outlineLevel="2">
      <c r="A1847" s="285"/>
      <c r="B1847" s="332">
        <f t="shared" si="62"/>
        <v>113</v>
      </c>
      <c r="C1847" s="58" t="s">
        <v>3786</v>
      </c>
      <c r="D1847" s="139" t="s">
        <v>3785</v>
      </c>
      <c r="E1847" s="42" t="s">
        <v>2798</v>
      </c>
      <c r="F1847" s="246" t="s">
        <v>4676</v>
      </c>
      <c r="G1847" s="359"/>
      <c r="H1847" s="44"/>
      <c r="I1847" s="83"/>
      <c r="J1847" s="48"/>
      <c r="K1847" s="36"/>
      <c r="L1847" s="98">
        <v>38362</v>
      </c>
      <c r="M1847" s="98"/>
      <c r="N1847" t="str">
        <f t="shared" ref="N1847:N1910" si="63">IF(D1847="NA","",IF(COUNTIF($D$2:$D$4998,D1847)&gt;1,"DUPLICATE",""))</f>
        <v/>
      </c>
    </row>
    <row r="1848" spans="1:14" ht="25.2" hidden="1" customHeight="1" outlineLevel="2">
      <c r="A1848" s="285"/>
      <c r="B1848" s="332">
        <f t="shared" si="62"/>
        <v>113</v>
      </c>
      <c r="C1848" s="168" t="s">
        <v>3244</v>
      </c>
      <c r="D1848" s="246" t="s">
        <v>3243</v>
      </c>
      <c r="E1848" s="42" t="s">
        <v>2798</v>
      </c>
      <c r="F1848" s="246" t="s">
        <v>4676</v>
      </c>
      <c r="G1848" s="246" t="s">
        <v>5357</v>
      </c>
      <c r="H1848" s="44"/>
      <c r="I1848" s="83"/>
      <c r="J1848" s="48"/>
      <c r="K1848" s="36"/>
      <c r="L1848" s="98">
        <v>38362</v>
      </c>
      <c r="M1848" s="98">
        <v>43497</v>
      </c>
      <c r="N1848" t="str">
        <f t="shared" si="63"/>
        <v/>
      </c>
    </row>
    <row r="1849" spans="1:14" hidden="1" outlineLevel="2">
      <c r="A1849" s="285"/>
      <c r="B1849" s="332">
        <f t="shared" si="62"/>
        <v>113</v>
      </c>
      <c r="C1849" s="58" t="s">
        <v>1568</v>
      </c>
      <c r="D1849" s="139" t="s">
        <v>1567</v>
      </c>
      <c r="E1849" s="42" t="s">
        <v>2798</v>
      </c>
      <c r="F1849" s="246" t="s">
        <v>4676</v>
      </c>
      <c r="G1849" s="359"/>
      <c r="H1849" s="44"/>
      <c r="I1849" s="83"/>
      <c r="J1849" s="48"/>
      <c r="K1849" s="36"/>
      <c r="L1849" s="98">
        <v>38362</v>
      </c>
      <c r="M1849" s="98"/>
      <c r="N1849" t="str">
        <f t="shared" si="63"/>
        <v/>
      </c>
    </row>
    <row r="1850" spans="1:14" hidden="1" outlineLevel="2">
      <c r="A1850" s="285"/>
      <c r="B1850" s="332">
        <f t="shared" si="62"/>
        <v>113</v>
      </c>
      <c r="C1850" s="58" t="s">
        <v>780</v>
      </c>
      <c r="D1850" s="139" t="s">
        <v>779</v>
      </c>
      <c r="E1850" s="42" t="s">
        <v>2798</v>
      </c>
      <c r="F1850" s="246" t="s">
        <v>4676</v>
      </c>
      <c r="G1850" s="359"/>
      <c r="H1850" s="44"/>
      <c r="I1850" s="83"/>
      <c r="J1850" s="48"/>
      <c r="K1850" s="36"/>
      <c r="L1850" s="98">
        <v>38362</v>
      </c>
      <c r="M1850" s="98"/>
      <c r="N1850" t="str">
        <f t="shared" si="63"/>
        <v/>
      </c>
    </row>
    <row r="1851" spans="1:14" hidden="1" outlineLevel="2">
      <c r="A1851" s="285"/>
      <c r="B1851" s="332">
        <f t="shared" si="62"/>
        <v>113</v>
      </c>
      <c r="C1851" s="58" t="s">
        <v>3325</v>
      </c>
      <c r="D1851" s="139" t="s">
        <v>1173</v>
      </c>
      <c r="E1851" s="42" t="s">
        <v>2798</v>
      </c>
      <c r="F1851" s="246" t="s">
        <v>4676</v>
      </c>
      <c r="G1851" s="359"/>
      <c r="H1851" s="44"/>
      <c r="I1851" s="83"/>
      <c r="J1851" s="48"/>
      <c r="K1851" s="36"/>
      <c r="L1851" s="98">
        <v>38362</v>
      </c>
      <c r="M1851" s="98"/>
      <c r="N1851" t="str">
        <f t="shared" si="63"/>
        <v/>
      </c>
    </row>
    <row r="1852" spans="1:14" hidden="1" outlineLevel="2">
      <c r="A1852" s="285"/>
      <c r="B1852" s="332">
        <f t="shared" si="62"/>
        <v>113</v>
      </c>
      <c r="C1852" s="58" t="s">
        <v>7038</v>
      </c>
      <c r="D1852" s="139"/>
      <c r="E1852" s="42" t="s">
        <v>2798</v>
      </c>
      <c r="F1852" s="246" t="s">
        <v>4676</v>
      </c>
      <c r="G1852" s="359"/>
      <c r="H1852" s="44"/>
      <c r="I1852" s="83"/>
      <c r="J1852" s="48"/>
      <c r="K1852" s="36"/>
      <c r="L1852" s="98">
        <v>43497</v>
      </c>
      <c r="M1852" s="98"/>
      <c r="N1852" t="str">
        <f t="shared" si="63"/>
        <v/>
      </c>
    </row>
    <row r="1853" spans="1:14" hidden="1" outlineLevel="2">
      <c r="A1853" s="285"/>
      <c r="B1853" s="332">
        <f t="shared" si="62"/>
        <v>113</v>
      </c>
      <c r="C1853" s="58" t="s">
        <v>2782</v>
      </c>
      <c r="D1853" s="139" t="s">
        <v>2781</v>
      </c>
      <c r="E1853" s="42" t="s">
        <v>2798</v>
      </c>
      <c r="F1853" s="246" t="s">
        <v>4676</v>
      </c>
      <c r="G1853" s="359"/>
      <c r="H1853" s="44"/>
      <c r="I1853" s="83"/>
      <c r="J1853" s="48"/>
      <c r="K1853" s="36"/>
      <c r="L1853" s="98">
        <v>38362</v>
      </c>
      <c r="M1853" s="98"/>
      <c r="N1853" t="str">
        <f t="shared" si="63"/>
        <v/>
      </c>
    </row>
    <row r="1854" spans="1:14" hidden="1" outlineLevel="2">
      <c r="A1854" s="285"/>
      <c r="B1854" s="332">
        <f t="shared" si="62"/>
        <v>113</v>
      </c>
      <c r="C1854" s="58" t="s">
        <v>3719</v>
      </c>
      <c r="D1854" s="139" t="s">
        <v>3718</v>
      </c>
      <c r="E1854" s="42" t="s">
        <v>2798</v>
      </c>
      <c r="F1854" s="246" t="s">
        <v>4676</v>
      </c>
      <c r="G1854" s="359"/>
      <c r="H1854" s="44"/>
      <c r="I1854" s="83"/>
      <c r="J1854" s="48"/>
      <c r="K1854" s="36"/>
      <c r="L1854" s="98">
        <v>38362</v>
      </c>
      <c r="M1854" s="98"/>
      <c r="N1854" t="str">
        <f t="shared" si="63"/>
        <v/>
      </c>
    </row>
    <row r="1855" spans="1:14" hidden="1" outlineLevel="2">
      <c r="A1855" s="285"/>
      <c r="B1855" s="332">
        <f t="shared" si="62"/>
        <v>113</v>
      </c>
      <c r="C1855" s="58" t="s">
        <v>2347</v>
      </c>
      <c r="D1855" s="139" t="s">
        <v>2346</v>
      </c>
      <c r="E1855" s="42" t="s">
        <v>2798</v>
      </c>
      <c r="F1855" s="246" t="s">
        <v>4676</v>
      </c>
      <c r="G1855" s="359"/>
      <c r="H1855" s="44"/>
      <c r="I1855" s="83"/>
      <c r="J1855" s="48"/>
      <c r="K1855" s="36"/>
      <c r="L1855" s="98">
        <v>38362</v>
      </c>
      <c r="M1855" s="98"/>
      <c r="N1855" t="str">
        <f t="shared" si="63"/>
        <v/>
      </c>
    </row>
    <row r="1856" spans="1:14" hidden="1" outlineLevel="2">
      <c r="A1856" s="285"/>
      <c r="B1856" s="332">
        <f t="shared" ref="B1856:B1919" si="64">IF(A1856&gt;0,A1856,B1855)</f>
        <v>113</v>
      </c>
      <c r="C1856" s="58" t="s">
        <v>3861</v>
      </c>
      <c r="D1856" s="139" t="s">
        <v>3859</v>
      </c>
      <c r="E1856" s="42" t="s">
        <v>2798</v>
      </c>
      <c r="F1856" s="246" t="s">
        <v>4676</v>
      </c>
      <c r="G1856" s="359"/>
      <c r="H1856" s="44"/>
      <c r="I1856" s="83"/>
      <c r="J1856" s="48"/>
      <c r="K1856" s="36"/>
      <c r="L1856" s="98">
        <v>38362</v>
      </c>
      <c r="M1856" s="98"/>
      <c r="N1856" t="str">
        <f t="shared" si="63"/>
        <v/>
      </c>
    </row>
    <row r="1857" spans="1:14" hidden="1" outlineLevel="2">
      <c r="A1857" s="285"/>
      <c r="B1857" s="332">
        <f t="shared" si="64"/>
        <v>113</v>
      </c>
      <c r="C1857" s="58" t="s">
        <v>1566</v>
      </c>
      <c r="D1857" s="139" t="s">
        <v>1565</v>
      </c>
      <c r="E1857" s="42" t="s">
        <v>2798</v>
      </c>
      <c r="F1857" s="246" t="s">
        <v>4676</v>
      </c>
      <c r="G1857" s="359"/>
      <c r="H1857" s="44"/>
      <c r="I1857" s="83"/>
      <c r="J1857" s="48"/>
      <c r="K1857" s="36"/>
      <c r="L1857" s="98">
        <v>38362</v>
      </c>
      <c r="M1857" s="98"/>
      <c r="N1857" t="str">
        <f t="shared" si="63"/>
        <v/>
      </c>
    </row>
    <row r="1858" spans="1:14" hidden="1" outlineLevel="2">
      <c r="A1858" s="285"/>
      <c r="B1858" s="332">
        <f t="shared" si="64"/>
        <v>113</v>
      </c>
      <c r="C1858" s="58" t="s">
        <v>3217</v>
      </c>
      <c r="D1858" s="139" t="s">
        <v>2372</v>
      </c>
      <c r="E1858" s="42" t="s">
        <v>2798</v>
      </c>
      <c r="F1858" s="246" t="s">
        <v>4676</v>
      </c>
      <c r="G1858" s="359"/>
      <c r="H1858" s="44"/>
      <c r="I1858" s="83"/>
      <c r="J1858" s="48"/>
      <c r="K1858" s="36"/>
      <c r="L1858" s="98">
        <v>38362</v>
      </c>
      <c r="M1858" s="98"/>
      <c r="N1858" t="str">
        <f t="shared" si="63"/>
        <v/>
      </c>
    </row>
    <row r="1859" spans="1:14" hidden="1" outlineLevel="2">
      <c r="A1859" s="285"/>
      <c r="B1859" s="332">
        <f t="shared" si="64"/>
        <v>113</v>
      </c>
      <c r="C1859" s="58" t="s">
        <v>3217</v>
      </c>
      <c r="D1859" s="139" t="s">
        <v>4373</v>
      </c>
      <c r="E1859" s="42" t="s">
        <v>2798</v>
      </c>
      <c r="F1859" s="246" t="s">
        <v>4676</v>
      </c>
      <c r="G1859" s="359" t="s">
        <v>5357</v>
      </c>
      <c r="H1859" s="44"/>
      <c r="I1859" s="83"/>
      <c r="J1859" s="48"/>
      <c r="K1859" s="36"/>
      <c r="L1859" s="98">
        <v>38362</v>
      </c>
      <c r="M1859" s="98"/>
      <c r="N1859" t="str">
        <f t="shared" si="63"/>
        <v/>
      </c>
    </row>
    <row r="1860" spans="1:14" hidden="1" outlineLevel="2">
      <c r="A1860" s="285"/>
      <c r="B1860" s="332">
        <f t="shared" si="64"/>
        <v>113</v>
      </c>
      <c r="C1860" s="58" t="s">
        <v>2356</v>
      </c>
      <c r="D1860" s="139" t="s">
        <v>2355</v>
      </c>
      <c r="E1860" s="42" t="s">
        <v>2798</v>
      </c>
      <c r="F1860" s="246" t="s">
        <v>4676</v>
      </c>
      <c r="G1860" s="359"/>
      <c r="H1860" s="44"/>
      <c r="I1860" s="83"/>
      <c r="J1860" s="48"/>
      <c r="K1860" s="36"/>
      <c r="L1860" s="98">
        <v>38362</v>
      </c>
      <c r="M1860" s="98"/>
      <c r="N1860" t="str">
        <f t="shared" si="63"/>
        <v/>
      </c>
    </row>
    <row r="1861" spans="1:14" hidden="1" outlineLevel="2">
      <c r="A1861" s="285"/>
      <c r="B1861" s="332">
        <f t="shared" si="64"/>
        <v>113</v>
      </c>
      <c r="C1861" s="58" t="s">
        <v>3770</v>
      </c>
      <c r="D1861" s="139" t="s">
        <v>3769</v>
      </c>
      <c r="E1861" s="42" t="s">
        <v>2798</v>
      </c>
      <c r="F1861" s="246" t="s">
        <v>4676</v>
      </c>
      <c r="G1861" s="359"/>
      <c r="H1861" s="44"/>
      <c r="I1861" s="83"/>
      <c r="J1861" s="48"/>
      <c r="K1861" s="36"/>
      <c r="L1861" s="98">
        <v>38362</v>
      </c>
      <c r="M1861" s="98"/>
      <c r="N1861" t="str">
        <f t="shared" si="63"/>
        <v/>
      </c>
    </row>
    <row r="1862" spans="1:14" hidden="1" outlineLevel="2">
      <c r="A1862" s="285"/>
      <c r="B1862" s="332">
        <f t="shared" si="64"/>
        <v>113</v>
      </c>
      <c r="C1862" s="58" t="s">
        <v>3772</v>
      </c>
      <c r="D1862" s="139" t="s">
        <v>3771</v>
      </c>
      <c r="E1862" s="42" t="s">
        <v>2798</v>
      </c>
      <c r="F1862" s="246" t="s">
        <v>4676</v>
      </c>
      <c r="G1862" s="359"/>
      <c r="H1862" s="44"/>
      <c r="I1862" s="83"/>
      <c r="J1862" s="48"/>
      <c r="K1862" s="36"/>
      <c r="L1862" s="98">
        <v>38362</v>
      </c>
      <c r="M1862" s="98"/>
      <c r="N1862" t="str">
        <f t="shared" si="63"/>
        <v/>
      </c>
    </row>
    <row r="1863" spans="1:14" hidden="1" outlineLevel="2">
      <c r="A1863" s="285"/>
      <c r="B1863" s="332">
        <f t="shared" si="64"/>
        <v>113</v>
      </c>
      <c r="C1863" s="58" t="s">
        <v>1167</v>
      </c>
      <c r="D1863" s="139" t="s">
        <v>1166</v>
      </c>
      <c r="E1863" s="42" t="s">
        <v>2798</v>
      </c>
      <c r="F1863" s="246" t="s">
        <v>4676</v>
      </c>
      <c r="G1863" s="359"/>
      <c r="H1863" s="44"/>
      <c r="I1863" s="83"/>
      <c r="J1863" s="48"/>
      <c r="K1863" s="36"/>
      <c r="L1863" s="98">
        <v>38362</v>
      </c>
      <c r="M1863" s="98"/>
      <c r="N1863" t="str">
        <f t="shared" si="63"/>
        <v/>
      </c>
    </row>
    <row r="1864" spans="1:14" hidden="1" outlineLevel="2">
      <c r="A1864" s="285"/>
      <c r="B1864" s="332">
        <f t="shared" si="64"/>
        <v>113</v>
      </c>
      <c r="C1864" s="58" t="s">
        <v>3698</v>
      </c>
      <c r="D1864" s="139" t="s">
        <v>3697</v>
      </c>
      <c r="E1864" s="42" t="s">
        <v>2798</v>
      </c>
      <c r="F1864" s="246" t="s">
        <v>4676</v>
      </c>
      <c r="G1864" s="359"/>
      <c r="H1864" s="44"/>
      <c r="I1864" s="83"/>
      <c r="J1864" s="48"/>
      <c r="K1864" s="36"/>
      <c r="L1864" s="98">
        <v>38362</v>
      </c>
      <c r="M1864" s="98"/>
      <c r="N1864" t="str">
        <f t="shared" si="63"/>
        <v/>
      </c>
    </row>
    <row r="1865" spans="1:14" hidden="1" outlineLevel="2">
      <c r="A1865" s="285"/>
      <c r="B1865" s="332">
        <f t="shared" si="64"/>
        <v>113</v>
      </c>
      <c r="C1865" s="58" t="s">
        <v>3741</v>
      </c>
      <c r="D1865" s="139" t="s">
        <v>3740</v>
      </c>
      <c r="E1865" s="42" t="s">
        <v>2798</v>
      </c>
      <c r="F1865" s="246" t="s">
        <v>4676</v>
      </c>
      <c r="G1865" s="359" t="s">
        <v>5357</v>
      </c>
      <c r="H1865" s="44"/>
      <c r="I1865" s="83"/>
      <c r="J1865" s="48"/>
      <c r="K1865" s="36"/>
      <c r="L1865" s="98">
        <v>38362</v>
      </c>
      <c r="M1865" s="98"/>
      <c r="N1865" t="str">
        <f t="shared" si="63"/>
        <v>DUPLICATE</v>
      </c>
    </row>
    <row r="1866" spans="1:14" hidden="1" outlineLevel="2">
      <c r="A1866" s="285"/>
      <c r="B1866" s="332">
        <f t="shared" si="64"/>
        <v>113</v>
      </c>
      <c r="C1866" s="58" t="s">
        <v>3741</v>
      </c>
      <c r="D1866" s="139" t="s">
        <v>3748</v>
      </c>
      <c r="E1866" s="42" t="s">
        <v>2798</v>
      </c>
      <c r="F1866" s="246" t="s">
        <v>4676</v>
      </c>
      <c r="G1866" s="359" t="s">
        <v>5357</v>
      </c>
      <c r="H1866" s="44"/>
      <c r="I1866" s="83"/>
      <c r="J1866" s="48"/>
      <c r="K1866" s="36"/>
      <c r="L1866" s="98">
        <v>38362</v>
      </c>
      <c r="M1866" s="98"/>
      <c r="N1866" t="str">
        <f t="shared" si="63"/>
        <v>DUPLICATE</v>
      </c>
    </row>
    <row r="1867" spans="1:14" hidden="1" outlineLevel="2">
      <c r="A1867" s="285"/>
      <c r="B1867" s="332">
        <f t="shared" si="64"/>
        <v>113</v>
      </c>
      <c r="C1867" s="58" t="s">
        <v>728</v>
      </c>
      <c r="D1867" s="139" t="s">
        <v>727</v>
      </c>
      <c r="E1867" s="42" t="s">
        <v>2798</v>
      </c>
      <c r="F1867" s="246" t="s">
        <v>4676</v>
      </c>
      <c r="G1867" s="359"/>
      <c r="H1867" s="44"/>
      <c r="I1867" s="83"/>
      <c r="J1867" s="48"/>
      <c r="K1867" s="36"/>
      <c r="L1867" s="98">
        <v>38362</v>
      </c>
      <c r="M1867" s="98"/>
      <c r="N1867" t="str">
        <f t="shared" si="63"/>
        <v>DUPLICATE</v>
      </c>
    </row>
    <row r="1868" spans="1:14" hidden="1" outlineLevel="2">
      <c r="A1868" s="285"/>
      <c r="B1868" s="332">
        <f t="shared" si="64"/>
        <v>113</v>
      </c>
      <c r="C1868" s="58" t="s">
        <v>3745</v>
      </c>
      <c r="D1868" s="139" t="s">
        <v>3744</v>
      </c>
      <c r="E1868" s="42" t="s">
        <v>2798</v>
      </c>
      <c r="F1868" s="246" t="s">
        <v>4676</v>
      </c>
      <c r="G1868" s="359"/>
      <c r="H1868" s="44"/>
      <c r="I1868" s="83"/>
      <c r="J1868" s="48"/>
      <c r="K1868" s="36"/>
      <c r="L1868" s="98">
        <v>38362</v>
      </c>
      <c r="M1868" s="98"/>
      <c r="N1868" t="str">
        <f t="shared" si="63"/>
        <v>DUPLICATE</v>
      </c>
    </row>
    <row r="1869" spans="1:14" hidden="1" outlineLevel="2">
      <c r="A1869" s="285"/>
      <c r="B1869" s="332">
        <f t="shared" si="64"/>
        <v>113</v>
      </c>
      <c r="C1869" s="58" t="s">
        <v>726</v>
      </c>
      <c r="D1869" s="139" t="s">
        <v>725</v>
      </c>
      <c r="E1869" s="42" t="s">
        <v>2798</v>
      </c>
      <c r="F1869" s="246" t="s">
        <v>4676</v>
      </c>
      <c r="G1869" s="359"/>
      <c r="H1869" s="44"/>
      <c r="I1869" s="83"/>
      <c r="J1869" s="48"/>
      <c r="K1869" s="36"/>
      <c r="L1869" s="98">
        <v>38362</v>
      </c>
      <c r="M1869" s="98"/>
      <c r="N1869" t="str">
        <f t="shared" si="63"/>
        <v>DUPLICATE</v>
      </c>
    </row>
    <row r="1870" spans="1:14" hidden="1" outlineLevel="2">
      <c r="A1870" s="285"/>
      <c r="B1870" s="332">
        <f t="shared" si="64"/>
        <v>113</v>
      </c>
      <c r="C1870" s="58" t="s">
        <v>4855</v>
      </c>
      <c r="D1870" s="139" t="s">
        <v>4854</v>
      </c>
      <c r="E1870" s="42" t="s">
        <v>2798</v>
      </c>
      <c r="F1870" s="246" t="s">
        <v>4676</v>
      </c>
      <c r="G1870" s="359" t="s">
        <v>5357</v>
      </c>
      <c r="H1870" s="44"/>
      <c r="I1870" s="83"/>
      <c r="J1870" s="48"/>
      <c r="K1870" s="36"/>
      <c r="L1870" s="98">
        <v>38362</v>
      </c>
      <c r="M1870" s="98"/>
      <c r="N1870" t="str">
        <f t="shared" si="63"/>
        <v/>
      </c>
    </row>
    <row r="1871" spans="1:14" hidden="1" outlineLevel="2">
      <c r="A1871" s="285"/>
      <c r="B1871" s="332">
        <f t="shared" si="64"/>
        <v>113</v>
      </c>
      <c r="C1871" s="58" t="s">
        <v>2339</v>
      </c>
      <c r="D1871" s="139" t="s">
        <v>2338</v>
      </c>
      <c r="E1871" s="42" t="s">
        <v>2798</v>
      </c>
      <c r="F1871" s="246" t="s">
        <v>4676</v>
      </c>
      <c r="G1871" s="359"/>
      <c r="H1871" s="44"/>
      <c r="I1871" s="83"/>
      <c r="J1871" s="48"/>
      <c r="K1871" s="36"/>
      <c r="L1871" s="98">
        <v>38362</v>
      </c>
      <c r="M1871" s="98"/>
      <c r="N1871" t="str">
        <f t="shared" si="63"/>
        <v/>
      </c>
    </row>
    <row r="1872" spans="1:14" hidden="1" outlineLevel="2">
      <c r="A1872" s="285"/>
      <c r="B1872" s="332">
        <f t="shared" si="64"/>
        <v>113</v>
      </c>
      <c r="C1872" s="58" t="s">
        <v>3333</v>
      </c>
      <c r="D1872" s="139" t="s">
        <v>3332</v>
      </c>
      <c r="E1872" s="42" t="s">
        <v>2798</v>
      </c>
      <c r="F1872" s="246" t="s">
        <v>4676</v>
      </c>
      <c r="G1872" s="359"/>
      <c r="H1872" s="44"/>
      <c r="I1872" s="83"/>
      <c r="J1872" s="48"/>
      <c r="K1872" s="36"/>
      <c r="L1872" s="98">
        <v>38362</v>
      </c>
      <c r="M1872" s="98"/>
      <c r="N1872" t="str">
        <f t="shared" si="63"/>
        <v/>
      </c>
    </row>
    <row r="1873" spans="1:14" hidden="1" outlineLevel="2">
      <c r="A1873" s="285"/>
      <c r="B1873" s="332">
        <f t="shared" si="64"/>
        <v>113</v>
      </c>
      <c r="C1873" s="58" t="s">
        <v>3863</v>
      </c>
      <c r="D1873" s="139" t="s">
        <v>3862</v>
      </c>
      <c r="E1873" s="42" t="s">
        <v>2798</v>
      </c>
      <c r="F1873" s="246" t="s">
        <v>4676</v>
      </c>
      <c r="G1873" s="359"/>
      <c r="H1873" s="44"/>
      <c r="I1873" s="83"/>
      <c r="J1873" s="48"/>
      <c r="K1873" s="36"/>
      <c r="L1873" s="98">
        <v>38362</v>
      </c>
      <c r="M1873" s="98"/>
      <c r="N1873" t="str">
        <f t="shared" si="63"/>
        <v/>
      </c>
    </row>
    <row r="1874" spans="1:14" hidden="1" outlineLevel="2">
      <c r="A1874" s="285"/>
      <c r="B1874" s="332">
        <f t="shared" si="64"/>
        <v>113</v>
      </c>
      <c r="C1874" s="58" t="s">
        <v>785</v>
      </c>
      <c r="D1874" s="139" t="s">
        <v>784</v>
      </c>
      <c r="E1874" s="42" t="s">
        <v>2798</v>
      </c>
      <c r="F1874" s="246" t="s">
        <v>4676</v>
      </c>
      <c r="G1874" s="359"/>
      <c r="H1874" s="44"/>
      <c r="I1874" s="83"/>
      <c r="J1874" s="48"/>
      <c r="K1874" s="36"/>
      <c r="L1874" s="98">
        <v>38362</v>
      </c>
      <c r="M1874" s="98"/>
      <c r="N1874" t="str">
        <f t="shared" si="63"/>
        <v/>
      </c>
    </row>
    <row r="1875" spans="1:14" hidden="1" outlineLevel="2">
      <c r="A1875" s="285"/>
      <c r="B1875" s="332">
        <f t="shared" si="64"/>
        <v>113</v>
      </c>
      <c r="C1875" s="58" t="s">
        <v>2146</v>
      </c>
      <c r="D1875" s="139" t="s">
        <v>2145</v>
      </c>
      <c r="E1875" s="42" t="s">
        <v>2798</v>
      </c>
      <c r="F1875" s="246" t="s">
        <v>4676</v>
      </c>
      <c r="G1875" s="359"/>
      <c r="H1875" s="44"/>
      <c r="I1875" s="83"/>
      <c r="J1875" s="48"/>
      <c r="K1875" s="36"/>
      <c r="L1875" s="98">
        <v>38362</v>
      </c>
      <c r="M1875" s="98"/>
      <c r="N1875" t="str">
        <f t="shared" si="63"/>
        <v/>
      </c>
    </row>
    <row r="1876" spans="1:14" hidden="1" outlineLevel="2">
      <c r="A1876" s="285"/>
      <c r="B1876" s="332">
        <f t="shared" si="64"/>
        <v>113</v>
      </c>
      <c r="C1876" s="58" t="s">
        <v>2144</v>
      </c>
      <c r="D1876" s="139" t="s">
        <v>2143</v>
      </c>
      <c r="E1876" s="42" t="s">
        <v>2798</v>
      </c>
      <c r="F1876" s="246" t="s">
        <v>4676</v>
      </c>
      <c r="G1876" s="359"/>
      <c r="H1876" s="44"/>
      <c r="I1876" s="83"/>
      <c r="J1876" s="48"/>
      <c r="K1876" s="36"/>
      <c r="L1876" s="98">
        <v>38362</v>
      </c>
      <c r="M1876" s="98"/>
      <c r="N1876" t="str">
        <f t="shared" si="63"/>
        <v/>
      </c>
    </row>
    <row r="1877" spans="1:14" hidden="1" outlineLevel="2">
      <c r="A1877" s="285"/>
      <c r="B1877" s="332">
        <f t="shared" si="64"/>
        <v>113</v>
      </c>
      <c r="C1877" s="58" t="s">
        <v>2933</v>
      </c>
      <c r="D1877" s="139" t="s">
        <v>2932</v>
      </c>
      <c r="E1877" s="42" t="s">
        <v>2798</v>
      </c>
      <c r="F1877" s="246" t="s">
        <v>4676</v>
      </c>
      <c r="G1877" s="359"/>
      <c r="H1877" s="44"/>
      <c r="I1877" s="83"/>
      <c r="J1877" s="48"/>
      <c r="K1877" s="36"/>
      <c r="L1877" s="98">
        <v>38362</v>
      </c>
      <c r="M1877" s="98"/>
      <c r="N1877" t="str">
        <f t="shared" si="63"/>
        <v/>
      </c>
    </row>
    <row r="1878" spans="1:14" hidden="1" outlineLevel="2">
      <c r="A1878" s="285"/>
      <c r="B1878" s="332">
        <f t="shared" si="64"/>
        <v>113</v>
      </c>
      <c r="C1878" s="58" t="s">
        <v>4768</v>
      </c>
      <c r="D1878" s="139" t="s">
        <v>4767</v>
      </c>
      <c r="E1878" s="42" t="s">
        <v>2798</v>
      </c>
      <c r="F1878" s="246" t="s">
        <v>4676</v>
      </c>
      <c r="G1878" s="359"/>
      <c r="H1878" s="44"/>
      <c r="I1878" s="83"/>
      <c r="J1878" s="48"/>
      <c r="K1878" s="36"/>
      <c r="L1878" s="98">
        <v>38362</v>
      </c>
      <c r="M1878" s="98"/>
      <c r="N1878" t="str">
        <f t="shared" si="63"/>
        <v/>
      </c>
    </row>
    <row r="1879" spans="1:14" hidden="1" outlineLevel="2">
      <c r="A1879" s="285"/>
      <c r="B1879" s="332">
        <f t="shared" si="64"/>
        <v>113</v>
      </c>
      <c r="C1879" s="58" t="s">
        <v>4961</v>
      </c>
      <c r="D1879" s="139" t="s">
        <v>2732</v>
      </c>
      <c r="E1879" s="42" t="s">
        <v>2798</v>
      </c>
      <c r="F1879" s="246" t="s">
        <v>4676</v>
      </c>
      <c r="G1879" s="359"/>
      <c r="H1879" s="44"/>
      <c r="I1879" s="83"/>
      <c r="J1879" s="48"/>
      <c r="K1879" s="36"/>
      <c r="L1879" s="98">
        <v>38362</v>
      </c>
      <c r="M1879" s="98"/>
      <c r="N1879" t="str">
        <f t="shared" si="63"/>
        <v/>
      </c>
    </row>
    <row r="1880" spans="1:14" hidden="1" outlineLevel="2">
      <c r="A1880" s="285"/>
      <c r="B1880" s="332">
        <f t="shared" si="64"/>
        <v>113</v>
      </c>
      <c r="C1880" s="58" t="s">
        <v>2904</v>
      </c>
      <c r="D1880" s="139" t="s">
        <v>2903</v>
      </c>
      <c r="E1880" s="42" t="s">
        <v>2798</v>
      </c>
      <c r="F1880" s="246" t="s">
        <v>4676</v>
      </c>
      <c r="G1880" s="359"/>
      <c r="H1880" s="44"/>
      <c r="I1880" s="83"/>
      <c r="J1880" s="48"/>
      <c r="K1880" s="36"/>
      <c r="L1880" s="98">
        <v>38362</v>
      </c>
      <c r="M1880" s="98"/>
      <c r="N1880" t="str">
        <f t="shared" si="63"/>
        <v/>
      </c>
    </row>
    <row r="1881" spans="1:14" hidden="1" outlineLevel="2">
      <c r="A1881" s="285"/>
      <c r="B1881" s="332">
        <f t="shared" si="64"/>
        <v>113</v>
      </c>
      <c r="C1881" s="58" t="s">
        <v>756</v>
      </c>
      <c r="D1881" s="139" t="s">
        <v>755</v>
      </c>
      <c r="E1881" s="42" t="s">
        <v>2798</v>
      </c>
      <c r="F1881" s="246" t="s">
        <v>4676</v>
      </c>
      <c r="G1881" s="359"/>
      <c r="H1881" s="44"/>
      <c r="I1881" s="83"/>
      <c r="J1881" s="48"/>
      <c r="K1881" s="36"/>
      <c r="L1881" s="98">
        <v>38362</v>
      </c>
      <c r="M1881" s="98"/>
      <c r="N1881" t="str">
        <f t="shared" si="63"/>
        <v/>
      </c>
    </row>
    <row r="1882" spans="1:14" hidden="1" outlineLevel="2">
      <c r="A1882" s="285"/>
      <c r="B1882" s="332">
        <f t="shared" si="64"/>
        <v>113</v>
      </c>
      <c r="C1882" s="58" t="s">
        <v>3915</v>
      </c>
      <c r="D1882" s="139" t="s">
        <v>3914</v>
      </c>
      <c r="E1882" s="42" t="s">
        <v>2798</v>
      </c>
      <c r="F1882" s="246" t="s">
        <v>4676</v>
      </c>
      <c r="G1882" s="359"/>
      <c r="H1882" s="44"/>
      <c r="I1882" s="83"/>
      <c r="J1882" s="48"/>
      <c r="K1882" s="36"/>
      <c r="L1882" s="98">
        <v>38362</v>
      </c>
      <c r="M1882" s="98"/>
      <c r="N1882" t="str">
        <f t="shared" si="63"/>
        <v/>
      </c>
    </row>
    <row r="1883" spans="1:14" hidden="1" outlineLevel="2">
      <c r="A1883" s="285"/>
      <c r="B1883" s="332">
        <f t="shared" si="64"/>
        <v>113</v>
      </c>
      <c r="C1883" s="58" t="s">
        <v>4770</v>
      </c>
      <c r="D1883" s="139" t="s">
        <v>4769</v>
      </c>
      <c r="E1883" s="42" t="s">
        <v>2798</v>
      </c>
      <c r="F1883" s="246" t="s">
        <v>4676</v>
      </c>
      <c r="G1883" s="359"/>
      <c r="H1883" s="44"/>
      <c r="I1883" s="83"/>
      <c r="J1883" s="48"/>
      <c r="K1883" s="36"/>
      <c r="L1883" s="98">
        <v>38362</v>
      </c>
      <c r="M1883" s="98"/>
      <c r="N1883" t="str">
        <f t="shared" si="63"/>
        <v/>
      </c>
    </row>
    <row r="1884" spans="1:14" hidden="1" outlineLevel="2">
      <c r="A1884" s="285"/>
      <c r="B1884" s="332">
        <f t="shared" si="64"/>
        <v>113</v>
      </c>
      <c r="C1884" s="58" t="s">
        <v>3917</v>
      </c>
      <c r="D1884" s="139" t="s">
        <v>3916</v>
      </c>
      <c r="E1884" s="42" t="s">
        <v>2798</v>
      </c>
      <c r="F1884" s="246" t="s">
        <v>4676</v>
      </c>
      <c r="G1884" s="359"/>
      <c r="H1884" s="44"/>
      <c r="I1884" s="83"/>
      <c r="J1884" s="48"/>
      <c r="K1884" s="36"/>
      <c r="L1884" s="98">
        <v>38362</v>
      </c>
      <c r="M1884" s="98"/>
      <c r="N1884" t="str">
        <f t="shared" si="63"/>
        <v/>
      </c>
    </row>
    <row r="1885" spans="1:14" hidden="1" outlineLevel="2">
      <c r="A1885" s="285"/>
      <c r="B1885" s="332">
        <f t="shared" si="64"/>
        <v>113</v>
      </c>
      <c r="C1885" s="58" t="s">
        <v>2358</v>
      </c>
      <c r="D1885" s="139" t="s">
        <v>2357</v>
      </c>
      <c r="E1885" s="42" t="s">
        <v>2798</v>
      </c>
      <c r="F1885" s="246" t="s">
        <v>4676</v>
      </c>
      <c r="G1885" s="359"/>
      <c r="H1885" s="44"/>
      <c r="I1885" s="83"/>
      <c r="J1885" s="48"/>
      <c r="K1885" s="36"/>
      <c r="L1885" s="98">
        <v>38362</v>
      </c>
      <c r="M1885" s="98"/>
      <c r="N1885" t="str">
        <f t="shared" si="63"/>
        <v/>
      </c>
    </row>
    <row r="1886" spans="1:14" hidden="1" outlineLevel="2">
      <c r="A1886" s="285"/>
      <c r="B1886" s="332">
        <f t="shared" si="64"/>
        <v>113</v>
      </c>
      <c r="C1886" s="58" t="s">
        <v>2350</v>
      </c>
      <c r="D1886" s="139" t="s">
        <v>300</v>
      </c>
      <c r="E1886" s="42" t="s">
        <v>2798</v>
      </c>
      <c r="F1886" s="246" t="s">
        <v>4676</v>
      </c>
      <c r="G1886" s="359"/>
      <c r="H1886" s="44"/>
      <c r="I1886" s="83"/>
      <c r="J1886" s="48"/>
      <c r="K1886" s="36"/>
      <c r="L1886" s="98">
        <v>38362</v>
      </c>
      <c r="M1886" s="98"/>
      <c r="N1886" t="str">
        <f t="shared" si="63"/>
        <v/>
      </c>
    </row>
    <row r="1887" spans="1:14" hidden="1" outlineLevel="2">
      <c r="A1887" s="285"/>
      <c r="B1887" s="332">
        <f t="shared" si="64"/>
        <v>113</v>
      </c>
      <c r="C1887" s="58" t="s">
        <v>363</v>
      </c>
      <c r="D1887" s="139" t="s">
        <v>362</v>
      </c>
      <c r="E1887" s="42" t="s">
        <v>2798</v>
      </c>
      <c r="F1887" s="246" t="s">
        <v>4676</v>
      </c>
      <c r="G1887" s="359"/>
      <c r="H1887" s="44"/>
      <c r="I1887" s="83"/>
      <c r="J1887" s="48"/>
      <c r="K1887" s="36"/>
      <c r="L1887" s="98">
        <v>38362</v>
      </c>
      <c r="M1887" s="98"/>
      <c r="N1887" t="str">
        <f t="shared" si="63"/>
        <v/>
      </c>
    </row>
    <row r="1888" spans="1:14" hidden="1" outlineLevel="2">
      <c r="A1888" s="285"/>
      <c r="B1888" s="332">
        <f t="shared" si="64"/>
        <v>113</v>
      </c>
      <c r="C1888" s="58" t="s">
        <v>1564</v>
      </c>
      <c r="D1888" s="139" t="s">
        <v>1563</v>
      </c>
      <c r="E1888" s="42" t="s">
        <v>2798</v>
      </c>
      <c r="F1888" s="246" t="s">
        <v>4676</v>
      </c>
      <c r="G1888" s="359"/>
      <c r="H1888" s="44"/>
      <c r="I1888" s="83"/>
      <c r="J1888" s="48"/>
      <c r="K1888" s="36"/>
      <c r="L1888" s="98">
        <v>38362</v>
      </c>
      <c r="M1888" s="98"/>
      <c r="N1888" t="str">
        <f t="shared" si="63"/>
        <v/>
      </c>
    </row>
    <row r="1889" spans="1:14" s="232" customFormat="1" hidden="1" outlineLevel="2">
      <c r="A1889" s="285"/>
      <c r="B1889" s="332">
        <f t="shared" si="64"/>
        <v>113</v>
      </c>
      <c r="C1889" s="58" t="s">
        <v>5136</v>
      </c>
      <c r="D1889" s="139" t="s">
        <v>5135</v>
      </c>
      <c r="E1889" s="42" t="s">
        <v>2798</v>
      </c>
      <c r="F1889" s="246" t="s">
        <v>4676</v>
      </c>
      <c r="G1889" s="359"/>
      <c r="H1889" s="44"/>
      <c r="I1889" s="83"/>
      <c r="J1889" s="48"/>
      <c r="K1889" s="36"/>
      <c r="L1889" s="98">
        <v>38362</v>
      </c>
      <c r="M1889" s="98"/>
      <c r="N1889" t="str">
        <f t="shared" si="63"/>
        <v/>
      </c>
    </row>
    <row r="1890" spans="1:14" hidden="1" outlineLevel="2">
      <c r="A1890" s="285"/>
      <c r="B1890" s="332">
        <f t="shared" si="64"/>
        <v>113</v>
      </c>
      <c r="C1890" s="58" t="s">
        <v>4343</v>
      </c>
      <c r="D1890" s="139" t="s">
        <v>4342</v>
      </c>
      <c r="E1890" s="42" t="s">
        <v>2798</v>
      </c>
      <c r="F1890" s="246" t="s">
        <v>4676</v>
      </c>
      <c r="G1890" s="359"/>
      <c r="H1890" s="44"/>
      <c r="I1890" s="83"/>
      <c r="J1890" s="48"/>
      <c r="K1890" s="36"/>
      <c r="L1890" s="98">
        <v>38362</v>
      </c>
      <c r="M1890" s="98"/>
      <c r="N1890" t="str">
        <f t="shared" si="63"/>
        <v/>
      </c>
    </row>
    <row r="1891" spans="1:14" hidden="1" outlineLevel="2">
      <c r="A1891" s="285"/>
      <c r="B1891" s="332">
        <f t="shared" si="64"/>
        <v>113</v>
      </c>
      <c r="C1891" s="58" t="s">
        <v>3694</v>
      </c>
      <c r="D1891" s="139" t="s">
        <v>3693</v>
      </c>
      <c r="E1891" s="42" t="s">
        <v>2798</v>
      </c>
      <c r="F1891" s="246" t="s">
        <v>4676</v>
      </c>
      <c r="G1891" s="359"/>
      <c r="H1891" s="44"/>
      <c r="I1891" s="83"/>
      <c r="J1891" s="48"/>
      <c r="K1891" s="36"/>
      <c r="L1891" s="98">
        <v>38362</v>
      </c>
      <c r="M1891" s="98"/>
      <c r="N1891" t="str">
        <f t="shared" si="63"/>
        <v/>
      </c>
    </row>
    <row r="1892" spans="1:14" ht="26.4" hidden="1" outlineLevel="2">
      <c r="A1892" s="285"/>
      <c r="B1892" s="332">
        <f t="shared" si="64"/>
        <v>113</v>
      </c>
      <c r="C1892" s="168" t="s">
        <v>3636</v>
      </c>
      <c r="D1892" s="246" t="s">
        <v>4269</v>
      </c>
      <c r="E1892" s="42" t="s">
        <v>2798</v>
      </c>
      <c r="F1892" s="246" t="s">
        <v>4676</v>
      </c>
      <c r="G1892" s="246" t="s">
        <v>5360</v>
      </c>
      <c r="H1892" s="44">
        <v>42145</v>
      </c>
      <c r="I1892" s="83" t="s">
        <v>5286</v>
      </c>
      <c r="J1892" s="48"/>
      <c r="K1892" s="210"/>
      <c r="L1892" s="98">
        <v>38362</v>
      </c>
      <c r="M1892" s="98"/>
      <c r="N1892" t="str">
        <f t="shared" si="63"/>
        <v>DUPLICATE</v>
      </c>
    </row>
    <row r="1893" spans="1:14" hidden="1" outlineLevel="2">
      <c r="A1893" s="285"/>
      <c r="B1893" s="332">
        <f t="shared" si="64"/>
        <v>113</v>
      </c>
      <c r="C1893" s="58" t="s">
        <v>3625</v>
      </c>
      <c r="D1893" s="139" t="s">
        <v>3034</v>
      </c>
      <c r="E1893" s="42" t="s">
        <v>2798</v>
      </c>
      <c r="F1893" s="246" t="s">
        <v>4676</v>
      </c>
      <c r="G1893" s="359"/>
      <c r="H1893" s="44"/>
      <c r="I1893" s="83"/>
      <c r="J1893" s="48"/>
      <c r="K1893" s="36"/>
      <c r="L1893" s="98">
        <v>38362</v>
      </c>
      <c r="M1893" s="98"/>
      <c r="N1893" t="str">
        <f t="shared" si="63"/>
        <v>DUPLICATE</v>
      </c>
    </row>
    <row r="1894" spans="1:14" hidden="1" outlineLevel="2">
      <c r="A1894" s="285"/>
      <c r="B1894" s="332">
        <f t="shared" si="64"/>
        <v>113</v>
      </c>
      <c r="C1894" s="58" t="s">
        <v>4782</v>
      </c>
      <c r="D1894" s="139" t="s">
        <v>3071</v>
      </c>
      <c r="E1894" s="42" t="s">
        <v>2798</v>
      </c>
      <c r="F1894" s="246" t="s">
        <v>4676</v>
      </c>
      <c r="G1894" s="359"/>
      <c r="H1894" s="44"/>
      <c r="I1894" s="83"/>
      <c r="J1894" s="48"/>
      <c r="K1894" s="36"/>
      <c r="L1894" s="98">
        <v>38362</v>
      </c>
      <c r="M1894" s="98"/>
      <c r="N1894" t="str">
        <f t="shared" si="63"/>
        <v>DUPLICATE</v>
      </c>
    </row>
    <row r="1895" spans="1:14" hidden="1" outlineLevel="2">
      <c r="A1895" s="285"/>
      <c r="B1895" s="332">
        <f t="shared" si="64"/>
        <v>113</v>
      </c>
      <c r="C1895" s="58" t="s">
        <v>3768</v>
      </c>
      <c r="D1895" s="139" t="s">
        <v>3767</v>
      </c>
      <c r="E1895" s="42" t="s">
        <v>2798</v>
      </c>
      <c r="F1895" s="246" t="s">
        <v>4676</v>
      </c>
      <c r="G1895" s="359"/>
      <c r="H1895" s="44"/>
      <c r="I1895" s="83"/>
      <c r="J1895" s="48"/>
      <c r="K1895" s="36"/>
      <c r="L1895" s="98">
        <v>38362</v>
      </c>
      <c r="M1895" s="98"/>
      <c r="N1895" t="str">
        <f t="shared" si="63"/>
        <v>DUPLICATE</v>
      </c>
    </row>
    <row r="1896" spans="1:14" hidden="1" outlineLevel="2">
      <c r="A1896" s="285"/>
      <c r="B1896" s="332">
        <f t="shared" si="64"/>
        <v>113</v>
      </c>
      <c r="C1896" s="58" t="s">
        <v>2922</v>
      </c>
      <c r="D1896" s="139" t="s">
        <v>2921</v>
      </c>
      <c r="E1896" s="42" t="s">
        <v>2798</v>
      </c>
      <c r="F1896" s="246" t="s">
        <v>4676</v>
      </c>
      <c r="G1896" s="359"/>
      <c r="H1896" s="44"/>
      <c r="I1896" s="83"/>
      <c r="J1896" s="48"/>
      <c r="K1896" s="36"/>
      <c r="L1896" s="98">
        <v>38362</v>
      </c>
      <c r="M1896" s="98"/>
      <c r="N1896" t="str">
        <f t="shared" si="63"/>
        <v>DUPLICATE</v>
      </c>
    </row>
    <row r="1897" spans="1:14" hidden="1" outlineLevel="2">
      <c r="A1897" s="285"/>
      <c r="B1897" s="332">
        <f t="shared" si="64"/>
        <v>113</v>
      </c>
      <c r="C1897" s="58" t="s">
        <v>2334</v>
      </c>
      <c r="D1897" s="139" t="s">
        <v>2333</v>
      </c>
      <c r="E1897" s="42" t="s">
        <v>2798</v>
      </c>
      <c r="F1897" s="246" t="s">
        <v>4676</v>
      </c>
      <c r="G1897" s="359"/>
      <c r="H1897" s="44"/>
      <c r="I1897" s="83"/>
      <c r="J1897" s="48"/>
      <c r="K1897" s="36"/>
      <c r="L1897" s="98">
        <v>38362</v>
      </c>
      <c r="M1897" s="98"/>
      <c r="N1897" t="str">
        <f t="shared" si="63"/>
        <v/>
      </c>
    </row>
    <row r="1898" spans="1:14" hidden="1" outlineLevel="2">
      <c r="A1898" s="285"/>
      <c r="B1898" s="332">
        <f t="shared" si="64"/>
        <v>113</v>
      </c>
      <c r="C1898" s="58" t="s">
        <v>2332</v>
      </c>
      <c r="D1898" s="139" t="s">
        <v>2331</v>
      </c>
      <c r="E1898" s="42" t="s">
        <v>2798</v>
      </c>
      <c r="F1898" s="246" t="s">
        <v>4676</v>
      </c>
      <c r="G1898" s="359" t="s">
        <v>5357</v>
      </c>
      <c r="H1898" s="44"/>
      <c r="I1898" s="83"/>
      <c r="J1898" s="48"/>
      <c r="K1898" s="36"/>
      <c r="L1898" s="98">
        <v>38362</v>
      </c>
      <c r="M1898" s="98"/>
      <c r="N1898" t="str">
        <f t="shared" si="63"/>
        <v/>
      </c>
    </row>
    <row r="1899" spans="1:14" hidden="1" outlineLevel="2">
      <c r="A1899" s="285"/>
      <c r="B1899" s="332">
        <f t="shared" si="64"/>
        <v>113</v>
      </c>
      <c r="C1899" s="58" t="s">
        <v>2332</v>
      </c>
      <c r="D1899" s="139" t="s">
        <v>781</v>
      </c>
      <c r="E1899" s="42" t="s">
        <v>2798</v>
      </c>
      <c r="F1899" s="246" t="s">
        <v>4676</v>
      </c>
      <c r="G1899" s="359"/>
      <c r="H1899" s="44"/>
      <c r="I1899" s="83"/>
      <c r="J1899" s="48"/>
      <c r="K1899" s="36"/>
      <c r="L1899" s="98">
        <v>38362</v>
      </c>
      <c r="M1899" s="98"/>
      <c r="N1899" t="str">
        <f t="shared" si="63"/>
        <v/>
      </c>
    </row>
    <row r="1900" spans="1:14" hidden="1" outlineLevel="2">
      <c r="A1900" s="285"/>
      <c r="B1900" s="332">
        <f t="shared" si="64"/>
        <v>113</v>
      </c>
      <c r="C1900" s="58" t="s">
        <v>3335</v>
      </c>
      <c r="D1900" s="139" t="s">
        <v>3334</v>
      </c>
      <c r="E1900" s="42" t="s">
        <v>2798</v>
      </c>
      <c r="F1900" s="246" t="s">
        <v>4676</v>
      </c>
      <c r="G1900" s="359"/>
      <c r="H1900" s="44"/>
      <c r="I1900" s="83"/>
      <c r="J1900" s="48"/>
      <c r="K1900" s="36"/>
      <c r="L1900" s="98">
        <v>38362</v>
      </c>
      <c r="M1900" s="98"/>
      <c r="N1900" t="str">
        <f t="shared" si="63"/>
        <v/>
      </c>
    </row>
    <row r="1901" spans="1:14" hidden="1" outlineLevel="2">
      <c r="A1901" s="285"/>
      <c r="B1901" s="332">
        <f t="shared" si="64"/>
        <v>113</v>
      </c>
      <c r="C1901" s="58" t="s">
        <v>3921</v>
      </c>
      <c r="D1901" s="139" t="s">
        <v>3920</v>
      </c>
      <c r="E1901" s="42" t="s">
        <v>2798</v>
      </c>
      <c r="F1901" s="246" t="s">
        <v>4676</v>
      </c>
      <c r="G1901" s="359"/>
      <c r="H1901" s="44"/>
      <c r="I1901" s="83"/>
      <c r="J1901" s="48"/>
      <c r="K1901" s="36"/>
      <c r="L1901" s="98">
        <v>38362</v>
      </c>
      <c r="M1901" s="98"/>
      <c r="N1901" t="str">
        <f t="shared" si="63"/>
        <v/>
      </c>
    </row>
    <row r="1902" spans="1:14" hidden="1" outlineLevel="2">
      <c r="A1902" s="285"/>
      <c r="B1902" s="332">
        <f t="shared" si="64"/>
        <v>113</v>
      </c>
      <c r="C1902" s="58" t="s">
        <v>776</v>
      </c>
      <c r="D1902" s="139" t="s">
        <v>775</v>
      </c>
      <c r="E1902" s="42" t="s">
        <v>2798</v>
      </c>
      <c r="F1902" s="246" t="s">
        <v>4676</v>
      </c>
      <c r="G1902" s="359"/>
      <c r="H1902" s="44"/>
      <c r="I1902" s="83"/>
      <c r="J1902" s="48"/>
      <c r="K1902" s="36"/>
      <c r="L1902" s="98">
        <v>38362</v>
      </c>
      <c r="M1902" s="98"/>
      <c r="N1902" t="str">
        <f t="shared" si="63"/>
        <v/>
      </c>
    </row>
    <row r="1903" spans="1:14" hidden="1" outlineLevel="2">
      <c r="A1903" s="285"/>
      <c r="B1903" s="332">
        <f t="shared" si="64"/>
        <v>113</v>
      </c>
      <c r="C1903" s="58" t="s">
        <v>4102</v>
      </c>
      <c r="D1903" s="139" t="s">
        <v>4101</v>
      </c>
      <c r="E1903" s="42" t="s">
        <v>2798</v>
      </c>
      <c r="F1903" s="246" t="s">
        <v>4676</v>
      </c>
      <c r="G1903" s="359"/>
      <c r="H1903" s="44"/>
      <c r="I1903" s="83"/>
      <c r="J1903" s="48"/>
      <c r="K1903" s="36"/>
      <c r="L1903" s="98">
        <v>38362</v>
      </c>
      <c r="M1903" s="98"/>
      <c r="N1903" t="str">
        <f t="shared" si="63"/>
        <v/>
      </c>
    </row>
    <row r="1904" spans="1:14" hidden="1" outlineLevel="2">
      <c r="A1904" s="285"/>
      <c r="B1904" s="332">
        <f t="shared" si="64"/>
        <v>113</v>
      </c>
      <c r="C1904" s="58" t="s">
        <v>5142</v>
      </c>
      <c r="D1904" s="139" t="s">
        <v>5141</v>
      </c>
      <c r="E1904" s="42" t="s">
        <v>2798</v>
      </c>
      <c r="F1904" s="246" t="s">
        <v>4676</v>
      </c>
      <c r="G1904" s="359"/>
      <c r="H1904" s="44"/>
      <c r="I1904" s="83"/>
      <c r="J1904" s="48"/>
      <c r="K1904" s="36"/>
      <c r="L1904" s="98">
        <v>38362</v>
      </c>
      <c r="M1904" s="98"/>
      <c r="N1904" t="str">
        <f t="shared" si="63"/>
        <v/>
      </c>
    </row>
    <row r="1905" spans="1:14" hidden="1" outlineLevel="2">
      <c r="A1905" s="285"/>
      <c r="B1905" s="332">
        <f t="shared" si="64"/>
        <v>113</v>
      </c>
      <c r="C1905" s="58" t="s">
        <v>4372</v>
      </c>
      <c r="D1905" s="139" t="s">
        <v>5112</v>
      </c>
      <c r="E1905" s="42" t="s">
        <v>2798</v>
      </c>
      <c r="F1905" s="246" t="s">
        <v>4676</v>
      </c>
      <c r="G1905" s="359"/>
      <c r="H1905" s="44"/>
      <c r="I1905" s="83"/>
      <c r="J1905" s="48"/>
      <c r="K1905" s="36"/>
      <c r="L1905" s="98">
        <v>38362</v>
      </c>
      <c r="M1905" s="98"/>
      <c r="N1905" t="str">
        <f t="shared" si="63"/>
        <v/>
      </c>
    </row>
    <row r="1906" spans="1:14" hidden="1" outlineLevel="2">
      <c r="A1906" s="285"/>
      <c r="B1906" s="332">
        <f t="shared" si="64"/>
        <v>113</v>
      </c>
      <c r="C1906" s="58" t="s">
        <v>5208</v>
      </c>
      <c r="D1906" s="139" t="s">
        <v>3229</v>
      </c>
      <c r="E1906" s="42" t="s">
        <v>2798</v>
      </c>
      <c r="F1906" s="246" t="s">
        <v>4676</v>
      </c>
      <c r="G1906" s="359"/>
      <c r="H1906" s="44"/>
      <c r="I1906" s="83"/>
      <c r="J1906" s="48"/>
      <c r="K1906" s="36"/>
      <c r="L1906" s="98">
        <v>38362</v>
      </c>
      <c r="M1906" s="98"/>
      <c r="N1906" t="str">
        <f t="shared" si="63"/>
        <v/>
      </c>
    </row>
    <row r="1907" spans="1:14" hidden="1" outlineLevel="2">
      <c r="A1907" s="285"/>
      <c r="B1907" s="332">
        <f t="shared" si="64"/>
        <v>113</v>
      </c>
      <c r="C1907" s="58" t="s">
        <v>2312</v>
      </c>
      <c r="D1907" s="139" t="s">
        <v>2311</v>
      </c>
      <c r="E1907" s="42" t="s">
        <v>2798</v>
      </c>
      <c r="F1907" s="246" t="s">
        <v>4676</v>
      </c>
      <c r="G1907" s="359"/>
      <c r="H1907" s="44"/>
      <c r="I1907" s="83"/>
      <c r="J1907" s="48"/>
      <c r="K1907" s="36"/>
      <c r="L1907" s="98">
        <v>38362</v>
      </c>
      <c r="M1907" s="98"/>
      <c r="N1907" t="str">
        <f t="shared" si="63"/>
        <v/>
      </c>
    </row>
    <row r="1908" spans="1:14" hidden="1" outlineLevel="2">
      <c r="A1908" s="285"/>
      <c r="B1908" s="332">
        <f t="shared" si="64"/>
        <v>113</v>
      </c>
      <c r="C1908" s="58" t="s">
        <v>4381</v>
      </c>
      <c r="D1908" s="139" t="s">
        <v>4380</v>
      </c>
      <c r="E1908" s="42" t="s">
        <v>2798</v>
      </c>
      <c r="F1908" s="246" t="s">
        <v>4676</v>
      </c>
      <c r="G1908" s="359"/>
      <c r="H1908" s="44"/>
      <c r="I1908" s="83"/>
      <c r="J1908" s="48"/>
      <c r="K1908" s="36"/>
      <c r="L1908" s="98">
        <v>38362</v>
      </c>
      <c r="M1908" s="98"/>
      <c r="N1908" t="str">
        <f t="shared" si="63"/>
        <v/>
      </c>
    </row>
    <row r="1909" spans="1:14" hidden="1" outlineLevel="2">
      <c r="A1909" s="285"/>
      <c r="B1909" s="332">
        <f t="shared" si="64"/>
        <v>113</v>
      </c>
      <c r="C1909" s="58" t="s">
        <v>2314</v>
      </c>
      <c r="D1909" s="139" t="s">
        <v>2313</v>
      </c>
      <c r="E1909" s="42" t="s">
        <v>2798</v>
      </c>
      <c r="F1909" s="246" t="s">
        <v>4676</v>
      </c>
      <c r="G1909" s="359"/>
      <c r="H1909" s="44"/>
      <c r="I1909" s="83"/>
      <c r="J1909" s="48"/>
      <c r="K1909" s="36"/>
      <c r="L1909" s="98">
        <v>38362</v>
      </c>
      <c r="M1909" s="98"/>
      <c r="N1909" t="str">
        <f t="shared" si="63"/>
        <v/>
      </c>
    </row>
    <row r="1910" spans="1:14" hidden="1" outlineLevel="2">
      <c r="A1910" s="285"/>
      <c r="B1910" s="332">
        <f t="shared" si="64"/>
        <v>113</v>
      </c>
      <c r="C1910" s="58" t="s">
        <v>4377</v>
      </c>
      <c r="D1910" s="139" t="s">
        <v>4376</v>
      </c>
      <c r="E1910" s="42" t="s">
        <v>2798</v>
      </c>
      <c r="F1910" s="246" t="s">
        <v>4676</v>
      </c>
      <c r="G1910" s="359"/>
      <c r="H1910" s="44"/>
      <c r="I1910" s="83"/>
      <c r="J1910" s="48"/>
      <c r="K1910" s="36"/>
      <c r="L1910" s="98">
        <v>38362</v>
      </c>
      <c r="M1910" s="98"/>
      <c r="N1910" t="str">
        <f t="shared" si="63"/>
        <v/>
      </c>
    </row>
    <row r="1911" spans="1:14" hidden="1" outlineLevel="2">
      <c r="A1911" s="285"/>
      <c r="B1911" s="332">
        <f t="shared" si="64"/>
        <v>113</v>
      </c>
      <c r="C1911" s="58" t="s">
        <v>5212</v>
      </c>
      <c r="D1911" s="139" t="s">
        <v>5211</v>
      </c>
      <c r="E1911" s="42" t="s">
        <v>2798</v>
      </c>
      <c r="F1911" s="246" t="s">
        <v>4676</v>
      </c>
      <c r="G1911" s="359"/>
      <c r="H1911" s="44"/>
      <c r="I1911" s="83"/>
      <c r="J1911" s="48"/>
      <c r="K1911" s="36"/>
      <c r="L1911" s="98">
        <v>38362</v>
      </c>
      <c r="M1911" s="98"/>
      <c r="N1911" t="str">
        <f t="shared" ref="N1911:N1974" si="65">IF(D1911="NA","",IF(COUNTIF($D$2:$D$4998,D1911)&gt;1,"DUPLICATE",""))</f>
        <v/>
      </c>
    </row>
    <row r="1912" spans="1:14" hidden="1" outlineLevel="2">
      <c r="A1912" s="285"/>
      <c r="B1912" s="332">
        <f t="shared" si="64"/>
        <v>113</v>
      </c>
      <c r="C1912" s="58" t="s">
        <v>1273</v>
      </c>
      <c r="D1912" s="139" t="s">
        <v>415</v>
      </c>
      <c r="E1912" s="42" t="s">
        <v>2798</v>
      </c>
      <c r="F1912" s="246" t="s">
        <v>4676</v>
      </c>
      <c r="G1912" s="359"/>
      <c r="H1912" s="44"/>
      <c r="I1912" s="83"/>
      <c r="J1912" s="48"/>
      <c r="K1912" s="36"/>
      <c r="L1912" s="98">
        <v>38362</v>
      </c>
      <c r="M1912" s="98"/>
      <c r="N1912" t="str">
        <f t="shared" si="65"/>
        <v/>
      </c>
    </row>
    <row r="1913" spans="1:14" hidden="1" outlineLevel="2">
      <c r="A1913" s="285"/>
      <c r="B1913" s="332">
        <f t="shared" si="64"/>
        <v>113</v>
      </c>
      <c r="C1913" s="58" t="s">
        <v>4100</v>
      </c>
      <c r="D1913" s="139" t="s">
        <v>4099</v>
      </c>
      <c r="E1913" s="42" t="s">
        <v>2798</v>
      </c>
      <c r="F1913" s="246" t="s">
        <v>4676</v>
      </c>
      <c r="G1913" s="359" t="s">
        <v>5357</v>
      </c>
      <c r="H1913" s="44"/>
      <c r="I1913" s="83"/>
      <c r="J1913" s="48"/>
      <c r="K1913" s="36"/>
      <c r="L1913" s="98">
        <v>38362</v>
      </c>
      <c r="M1913" s="98"/>
      <c r="N1913" t="str">
        <f t="shared" si="65"/>
        <v/>
      </c>
    </row>
    <row r="1914" spans="1:14" hidden="1" outlineLevel="2">
      <c r="A1914" s="285"/>
      <c r="B1914" s="332">
        <f t="shared" si="64"/>
        <v>113</v>
      </c>
      <c r="C1914" s="58" t="s">
        <v>2046</v>
      </c>
      <c r="D1914" s="139" t="s">
        <v>5169</v>
      </c>
      <c r="E1914" s="42" t="s">
        <v>2798</v>
      </c>
      <c r="F1914" s="246" t="s">
        <v>4676</v>
      </c>
      <c r="G1914" s="359"/>
      <c r="H1914" s="44"/>
      <c r="I1914" s="83"/>
      <c r="J1914" s="48"/>
      <c r="K1914" s="36"/>
      <c r="L1914" s="98">
        <v>38362</v>
      </c>
      <c r="M1914" s="98"/>
      <c r="N1914" t="str">
        <f t="shared" si="65"/>
        <v/>
      </c>
    </row>
    <row r="1915" spans="1:14" hidden="1" outlineLevel="2">
      <c r="A1915" s="285"/>
      <c r="B1915" s="332">
        <f t="shared" si="64"/>
        <v>113</v>
      </c>
      <c r="C1915" s="58" t="s">
        <v>3819</v>
      </c>
      <c r="D1915" s="139" t="s">
        <v>3818</v>
      </c>
      <c r="E1915" s="42" t="s">
        <v>2798</v>
      </c>
      <c r="F1915" s="246" t="s">
        <v>4676</v>
      </c>
      <c r="G1915" s="359"/>
      <c r="H1915" s="44"/>
      <c r="I1915" s="83"/>
      <c r="J1915" s="48"/>
      <c r="K1915" s="36"/>
      <c r="L1915" s="98">
        <v>38362</v>
      </c>
      <c r="M1915" s="98"/>
      <c r="N1915" t="str">
        <f t="shared" si="65"/>
        <v/>
      </c>
    </row>
    <row r="1916" spans="1:14" hidden="1" outlineLevel="2">
      <c r="A1916" s="285"/>
      <c r="B1916" s="332">
        <f t="shared" si="64"/>
        <v>113</v>
      </c>
      <c r="C1916" s="58" t="s">
        <v>1258</v>
      </c>
      <c r="D1916" s="139" t="s">
        <v>1257</v>
      </c>
      <c r="E1916" s="42" t="s">
        <v>2798</v>
      </c>
      <c r="F1916" s="246" t="s">
        <v>4676</v>
      </c>
      <c r="G1916" s="359"/>
      <c r="H1916" s="44"/>
      <c r="I1916" s="83"/>
      <c r="J1916" s="48"/>
      <c r="K1916" s="36"/>
      <c r="L1916" s="98">
        <v>38362</v>
      </c>
      <c r="M1916" s="98"/>
      <c r="N1916" t="str">
        <f t="shared" si="65"/>
        <v/>
      </c>
    </row>
    <row r="1917" spans="1:14" hidden="1" outlineLevel="2">
      <c r="A1917" s="285"/>
      <c r="B1917" s="332">
        <f t="shared" si="64"/>
        <v>113</v>
      </c>
      <c r="C1917" s="58" t="s">
        <v>2706</v>
      </c>
      <c r="D1917" s="139" t="s">
        <v>4497</v>
      </c>
      <c r="E1917" s="42" t="s">
        <v>2798</v>
      </c>
      <c r="F1917" s="246" t="s">
        <v>4676</v>
      </c>
      <c r="G1917" s="359"/>
      <c r="H1917" s="44"/>
      <c r="I1917" s="83"/>
      <c r="J1917" s="48"/>
      <c r="K1917" s="36"/>
      <c r="L1917" s="98">
        <v>38362</v>
      </c>
      <c r="M1917" s="98"/>
      <c r="N1917" t="str">
        <f t="shared" si="65"/>
        <v/>
      </c>
    </row>
    <row r="1918" spans="1:14" hidden="1" outlineLevel="2">
      <c r="A1918" s="285"/>
      <c r="B1918" s="332">
        <f t="shared" si="64"/>
        <v>113</v>
      </c>
      <c r="C1918" s="58" t="s">
        <v>3821</v>
      </c>
      <c r="D1918" s="139" t="s">
        <v>3820</v>
      </c>
      <c r="E1918" s="42" t="s">
        <v>2798</v>
      </c>
      <c r="F1918" s="246" t="s">
        <v>4676</v>
      </c>
      <c r="G1918" s="359" t="s">
        <v>5357</v>
      </c>
      <c r="H1918" s="44"/>
      <c r="I1918" s="83"/>
      <c r="J1918" s="48"/>
      <c r="K1918" s="36"/>
      <c r="L1918" s="98">
        <v>38362</v>
      </c>
      <c r="M1918" s="98"/>
      <c r="N1918" t="str">
        <f t="shared" si="65"/>
        <v/>
      </c>
    </row>
    <row r="1919" spans="1:14" hidden="1" outlineLevel="2">
      <c r="A1919" s="285"/>
      <c r="B1919" s="332">
        <f t="shared" si="64"/>
        <v>113</v>
      </c>
      <c r="C1919" s="58" t="s">
        <v>5138</v>
      </c>
      <c r="D1919" s="139" t="s">
        <v>5137</v>
      </c>
      <c r="E1919" s="42" t="s">
        <v>2798</v>
      </c>
      <c r="F1919" s="246" t="s">
        <v>4676</v>
      </c>
      <c r="G1919" s="359"/>
      <c r="H1919" s="44"/>
      <c r="I1919" s="83"/>
      <c r="J1919" s="48"/>
      <c r="K1919" s="36"/>
      <c r="L1919" s="98">
        <v>38362</v>
      </c>
      <c r="M1919" s="98"/>
      <c r="N1919" t="str">
        <f t="shared" si="65"/>
        <v/>
      </c>
    </row>
    <row r="1920" spans="1:14" hidden="1" outlineLevel="2">
      <c r="A1920" s="285"/>
      <c r="B1920" s="332">
        <f t="shared" ref="B1920:B1983" si="66">IF(A1920&gt;0,A1920,B1919)</f>
        <v>113</v>
      </c>
      <c r="C1920" s="58" t="s">
        <v>4839</v>
      </c>
      <c r="D1920" s="139" t="s">
        <v>4838</v>
      </c>
      <c r="E1920" s="42" t="s">
        <v>2798</v>
      </c>
      <c r="F1920" s="246" t="s">
        <v>4676</v>
      </c>
      <c r="G1920" s="359"/>
      <c r="H1920" s="44"/>
      <c r="I1920" s="83"/>
      <c r="J1920" s="48"/>
      <c r="K1920" s="36"/>
      <c r="L1920" s="98">
        <v>38362</v>
      </c>
      <c r="M1920" s="98"/>
      <c r="N1920" t="str">
        <f t="shared" si="65"/>
        <v/>
      </c>
    </row>
    <row r="1921" spans="1:14" hidden="1" outlineLevel="2">
      <c r="A1921" s="285"/>
      <c r="B1921" s="332">
        <f t="shared" si="66"/>
        <v>113</v>
      </c>
      <c r="C1921" s="58" t="s">
        <v>5182</v>
      </c>
      <c r="D1921" s="139" t="s">
        <v>5181</v>
      </c>
      <c r="E1921" s="42" t="s">
        <v>2798</v>
      </c>
      <c r="F1921" s="246" t="s">
        <v>4676</v>
      </c>
      <c r="G1921" s="359"/>
      <c r="H1921" s="44"/>
      <c r="I1921" s="83"/>
      <c r="J1921" s="48"/>
      <c r="K1921" s="36"/>
      <c r="L1921" s="98">
        <v>38362</v>
      </c>
      <c r="M1921" s="98"/>
      <c r="N1921" t="str">
        <f t="shared" si="65"/>
        <v/>
      </c>
    </row>
    <row r="1922" spans="1:14" hidden="1" outlineLevel="2">
      <c r="A1922" s="285"/>
      <c r="B1922" s="332">
        <f t="shared" si="66"/>
        <v>113</v>
      </c>
      <c r="C1922" s="58" t="s">
        <v>2043</v>
      </c>
      <c r="D1922" s="139" t="s">
        <v>2042</v>
      </c>
      <c r="E1922" s="42" t="s">
        <v>2798</v>
      </c>
      <c r="F1922" s="246" t="s">
        <v>4676</v>
      </c>
      <c r="G1922" s="359"/>
      <c r="H1922" s="44"/>
      <c r="I1922" s="83"/>
      <c r="J1922" s="48"/>
      <c r="K1922" s="36"/>
      <c r="L1922" s="98">
        <v>38362</v>
      </c>
      <c r="M1922" s="98"/>
      <c r="N1922" t="str">
        <f t="shared" si="65"/>
        <v/>
      </c>
    </row>
    <row r="1923" spans="1:14" hidden="1" outlineLevel="2">
      <c r="A1923" s="285"/>
      <c r="B1923" s="332">
        <f t="shared" si="66"/>
        <v>113</v>
      </c>
      <c r="C1923" s="58" t="s">
        <v>20</v>
      </c>
      <c r="D1923" s="139" t="s">
        <v>19</v>
      </c>
      <c r="E1923" s="42" t="s">
        <v>2798</v>
      </c>
      <c r="F1923" s="246" t="s">
        <v>4676</v>
      </c>
      <c r="G1923" s="359"/>
      <c r="H1923" s="44"/>
      <c r="I1923" s="83"/>
      <c r="J1923" s="48"/>
      <c r="K1923" s="36"/>
      <c r="L1923" s="98">
        <v>38362</v>
      </c>
      <c r="M1923" s="98"/>
      <c r="N1923" t="str">
        <f t="shared" si="65"/>
        <v/>
      </c>
    </row>
    <row r="1924" spans="1:14" hidden="1" outlineLevel="2">
      <c r="A1924" s="285"/>
      <c r="B1924" s="332">
        <f t="shared" si="66"/>
        <v>113</v>
      </c>
      <c r="C1924" s="58" t="s">
        <v>2691</v>
      </c>
      <c r="D1924" s="139" t="s">
        <v>2690</v>
      </c>
      <c r="E1924" s="42" t="s">
        <v>2798</v>
      </c>
      <c r="F1924" s="246" t="s">
        <v>4676</v>
      </c>
      <c r="G1924" s="359"/>
      <c r="H1924" s="44"/>
      <c r="I1924" s="83"/>
      <c r="J1924" s="48"/>
      <c r="K1924" s="36"/>
      <c r="L1924" s="98">
        <v>38362</v>
      </c>
      <c r="M1924" s="98"/>
      <c r="N1924" t="str">
        <f t="shared" si="65"/>
        <v/>
      </c>
    </row>
    <row r="1925" spans="1:14" hidden="1" outlineLevel="2">
      <c r="A1925" s="285"/>
      <c r="B1925" s="332">
        <f t="shared" si="66"/>
        <v>113</v>
      </c>
      <c r="C1925" s="58" t="s">
        <v>2324</v>
      </c>
      <c r="D1925" s="139" t="s">
        <v>2323</v>
      </c>
      <c r="E1925" s="42" t="s">
        <v>2798</v>
      </c>
      <c r="F1925" s="246" t="s">
        <v>4676</v>
      </c>
      <c r="G1925" s="359"/>
      <c r="H1925" s="44"/>
      <c r="I1925" s="83"/>
      <c r="J1925" s="48"/>
      <c r="K1925" s="36"/>
      <c r="L1925" s="98">
        <v>38362</v>
      </c>
      <c r="M1925" s="98"/>
      <c r="N1925" t="str">
        <f t="shared" si="65"/>
        <v/>
      </c>
    </row>
    <row r="1926" spans="1:14" hidden="1" outlineLevel="2">
      <c r="A1926" s="285"/>
      <c r="B1926" s="332">
        <f t="shared" si="66"/>
        <v>113</v>
      </c>
      <c r="C1926" s="58" t="s">
        <v>2324</v>
      </c>
      <c r="D1926" s="139" t="s">
        <v>298</v>
      </c>
      <c r="E1926" s="42" t="s">
        <v>2798</v>
      </c>
      <c r="F1926" s="246" t="s">
        <v>4676</v>
      </c>
      <c r="G1926" s="359"/>
      <c r="H1926" s="44"/>
      <c r="I1926" s="83"/>
      <c r="J1926" s="48"/>
      <c r="K1926" s="36"/>
      <c r="L1926" s="98">
        <v>38362</v>
      </c>
      <c r="M1926" s="98"/>
      <c r="N1926" t="str">
        <f t="shared" si="65"/>
        <v/>
      </c>
    </row>
    <row r="1927" spans="1:14" hidden="1" outlineLevel="2">
      <c r="A1927" s="285"/>
      <c r="B1927" s="332">
        <f t="shared" si="66"/>
        <v>113</v>
      </c>
      <c r="C1927" s="58" t="s">
        <v>3700</v>
      </c>
      <c r="D1927" s="139" t="s">
        <v>3699</v>
      </c>
      <c r="E1927" s="42" t="s">
        <v>2798</v>
      </c>
      <c r="F1927" s="246" t="s">
        <v>4676</v>
      </c>
      <c r="G1927" s="359"/>
      <c r="H1927" s="44"/>
      <c r="I1927" s="83"/>
      <c r="J1927" s="48"/>
      <c r="K1927" s="36"/>
      <c r="L1927" s="98">
        <v>38362</v>
      </c>
      <c r="M1927" s="98"/>
      <c r="N1927" t="str">
        <f t="shared" si="65"/>
        <v/>
      </c>
    </row>
    <row r="1928" spans="1:14" hidden="1" outlineLevel="2">
      <c r="A1928" s="285"/>
      <c r="B1928" s="332">
        <f t="shared" si="66"/>
        <v>113</v>
      </c>
      <c r="C1928" s="58" t="s">
        <v>707</v>
      </c>
      <c r="D1928" s="139" t="s">
        <v>706</v>
      </c>
      <c r="E1928" s="42" t="s">
        <v>2798</v>
      </c>
      <c r="F1928" s="246" t="s">
        <v>4676</v>
      </c>
      <c r="G1928" s="359"/>
      <c r="H1928" s="44"/>
      <c r="I1928" s="83"/>
      <c r="J1928" s="48"/>
      <c r="K1928" s="36"/>
      <c r="L1928" s="98">
        <v>38362</v>
      </c>
      <c r="M1928" s="98"/>
      <c r="N1928" t="str">
        <f t="shared" si="65"/>
        <v/>
      </c>
    </row>
    <row r="1929" spans="1:14" hidden="1" outlineLevel="2">
      <c r="A1929" s="285"/>
      <c r="B1929" s="332">
        <f t="shared" si="66"/>
        <v>113</v>
      </c>
      <c r="C1929" s="58" t="s">
        <v>4825</v>
      </c>
      <c r="D1929" s="139" t="s">
        <v>4824</v>
      </c>
      <c r="E1929" s="42" t="s">
        <v>2798</v>
      </c>
      <c r="F1929" s="246" t="s">
        <v>4676</v>
      </c>
      <c r="G1929" s="359"/>
      <c r="H1929" s="44"/>
      <c r="I1929" s="83"/>
      <c r="J1929" s="48"/>
      <c r="K1929" s="36"/>
      <c r="L1929" s="98">
        <v>38362</v>
      </c>
      <c r="M1929" s="98"/>
      <c r="N1929" t="str">
        <f t="shared" si="65"/>
        <v/>
      </c>
    </row>
    <row r="1930" spans="1:14" hidden="1" outlineLevel="2">
      <c r="A1930" s="285"/>
      <c r="B1930" s="332">
        <f t="shared" si="66"/>
        <v>113</v>
      </c>
      <c r="C1930" s="58" t="s">
        <v>4979</v>
      </c>
      <c r="D1930" s="139" t="s">
        <v>4978</v>
      </c>
      <c r="E1930" s="42" t="s">
        <v>2798</v>
      </c>
      <c r="F1930" s="246" t="s">
        <v>4676</v>
      </c>
      <c r="G1930" s="359"/>
      <c r="H1930" s="44"/>
      <c r="I1930" s="83"/>
      <c r="J1930" s="48"/>
      <c r="K1930" s="36"/>
      <c r="L1930" s="98">
        <v>38362</v>
      </c>
      <c r="M1930" s="98"/>
      <c r="N1930" t="str">
        <f t="shared" si="65"/>
        <v/>
      </c>
    </row>
    <row r="1931" spans="1:14" hidden="1" outlineLevel="2">
      <c r="A1931" s="285"/>
      <c r="B1931" s="332">
        <f t="shared" si="66"/>
        <v>113</v>
      </c>
      <c r="C1931" s="58" t="s">
        <v>5178</v>
      </c>
      <c r="D1931" s="139" t="s">
        <v>1204</v>
      </c>
      <c r="E1931" s="42" t="s">
        <v>2798</v>
      </c>
      <c r="F1931" s="246" t="s">
        <v>4676</v>
      </c>
      <c r="G1931" s="359"/>
      <c r="H1931" s="44"/>
      <c r="I1931" s="83"/>
      <c r="J1931" s="48"/>
      <c r="K1931" s="36"/>
      <c r="L1931" s="98">
        <v>38362</v>
      </c>
      <c r="M1931" s="98"/>
      <c r="N1931" t="str">
        <f t="shared" si="65"/>
        <v/>
      </c>
    </row>
    <row r="1932" spans="1:14" hidden="1" outlineLevel="2">
      <c r="A1932" s="285"/>
      <c r="B1932" s="332">
        <f t="shared" si="66"/>
        <v>113</v>
      </c>
      <c r="C1932" s="58" t="s">
        <v>1117</v>
      </c>
      <c r="D1932" s="139" t="s">
        <v>1116</v>
      </c>
      <c r="E1932" s="42" t="s">
        <v>2798</v>
      </c>
      <c r="F1932" s="246" t="s">
        <v>4676</v>
      </c>
      <c r="G1932" s="359"/>
      <c r="H1932" s="44"/>
      <c r="I1932" s="83"/>
      <c r="J1932" s="48"/>
      <c r="K1932" s="36"/>
      <c r="L1932" s="98">
        <v>38362</v>
      </c>
      <c r="M1932" s="98"/>
      <c r="N1932" t="str">
        <f t="shared" si="65"/>
        <v/>
      </c>
    </row>
    <row r="1933" spans="1:14" hidden="1" outlineLevel="2">
      <c r="A1933" s="285"/>
      <c r="B1933" s="332">
        <f t="shared" si="66"/>
        <v>113</v>
      </c>
      <c r="C1933" s="58" t="s">
        <v>297</v>
      </c>
      <c r="D1933" s="139" t="s">
        <v>296</v>
      </c>
      <c r="E1933" s="42" t="s">
        <v>2798</v>
      </c>
      <c r="F1933" s="246" t="s">
        <v>4676</v>
      </c>
      <c r="G1933" s="359"/>
      <c r="H1933" s="44"/>
      <c r="I1933" s="83"/>
      <c r="J1933" s="48"/>
      <c r="K1933" s="36"/>
      <c r="L1933" s="98">
        <v>38362</v>
      </c>
      <c r="M1933" s="98"/>
      <c r="N1933" t="str">
        <f t="shared" si="65"/>
        <v/>
      </c>
    </row>
    <row r="1934" spans="1:14" hidden="1" outlineLevel="2">
      <c r="A1934" s="285"/>
      <c r="B1934" s="332">
        <f t="shared" si="66"/>
        <v>113</v>
      </c>
      <c r="C1934" s="58" t="s">
        <v>2349</v>
      </c>
      <c r="D1934" s="139" t="s">
        <v>2348</v>
      </c>
      <c r="E1934" s="42" t="s">
        <v>2798</v>
      </c>
      <c r="F1934" s="246" t="s">
        <v>4676</v>
      </c>
      <c r="G1934" s="359"/>
      <c r="H1934" s="44"/>
      <c r="I1934" s="83"/>
      <c r="J1934" s="48"/>
      <c r="K1934" s="36"/>
      <c r="L1934" s="98">
        <v>38362</v>
      </c>
      <c r="M1934" s="98"/>
      <c r="N1934" t="str">
        <f t="shared" si="65"/>
        <v/>
      </c>
    </row>
    <row r="1935" spans="1:14" hidden="1" outlineLevel="2">
      <c r="A1935" s="285"/>
      <c r="B1935" s="332">
        <f t="shared" si="66"/>
        <v>113</v>
      </c>
      <c r="C1935" s="58" t="s">
        <v>2052</v>
      </c>
      <c r="D1935" s="139" t="s">
        <v>2051</v>
      </c>
      <c r="E1935" s="42" t="s">
        <v>2798</v>
      </c>
      <c r="F1935" s="246" t="s">
        <v>4676</v>
      </c>
      <c r="G1935" s="359"/>
      <c r="H1935" s="44"/>
      <c r="I1935" s="83"/>
      <c r="J1935" s="48"/>
      <c r="K1935" s="36"/>
      <c r="L1935" s="98">
        <v>38362</v>
      </c>
      <c r="M1935" s="98"/>
      <c r="N1935" t="str">
        <f t="shared" si="65"/>
        <v/>
      </c>
    </row>
    <row r="1936" spans="1:14" hidden="1" outlineLevel="2">
      <c r="A1936" s="285"/>
      <c r="B1936" s="332">
        <f t="shared" si="66"/>
        <v>113</v>
      </c>
      <c r="C1936" s="58" t="s">
        <v>2316</v>
      </c>
      <c r="D1936" s="139" t="s">
        <v>2315</v>
      </c>
      <c r="E1936" s="42" t="s">
        <v>2798</v>
      </c>
      <c r="F1936" s="246" t="s">
        <v>4676</v>
      </c>
      <c r="G1936" s="359"/>
      <c r="H1936" s="44"/>
      <c r="I1936" s="83"/>
      <c r="J1936" s="48"/>
      <c r="K1936" s="36"/>
      <c r="L1936" s="98">
        <v>38362</v>
      </c>
      <c r="M1936" s="98"/>
      <c r="N1936" t="str">
        <f t="shared" si="65"/>
        <v/>
      </c>
    </row>
    <row r="1937" spans="1:14" hidden="1" outlineLevel="2">
      <c r="A1937" s="285"/>
      <c r="B1937" s="332">
        <f t="shared" si="66"/>
        <v>113</v>
      </c>
      <c r="C1937" s="58" t="s">
        <v>3066</v>
      </c>
      <c r="D1937" s="139" t="s">
        <v>1276</v>
      </c>
      <c r="E1937" s="42" t="s">
        <v>2798</v>
      </c>
      <c r="F1937" s="246" t="s">
        <v>4676</v>
      </c>
      <c r="G1937" s="359"/>
      <c r="H1937" s="44"/>
      <c r="I1937" s="83"/>
      <c r="J1937" s="48"/>
      <c r="K1937" s="36"/>
      <c r="L1937" s="98">
        <v>38362</v>
      </c>
      <c r="M1937" s="98"/>
      <c r="N1937" t="str">
        <f t="shared" si="65"/>
        <v/>
      </c>
    </row>
    <row r="1938" spans="1:14" hidden="1" outlineLevel="2">
      <c r="A1938" s="285"/>
      <c r="B1938" s="332">
        <f t="shared" si="66"/>
        <v>113</v>
      </c>
      <c r="C1938" s="58" t="s">
        <v>3066</v>
      </c>
      <c r="D1938" s="139" t="s">
        <v>2927</v>
      </c>
      <c r="E1938" s="42" t="s">
        <v>2798</v>
      </c>
      <c r="F1938" s="246" t="s">
        <v>4676</v>
      </c>
      <c r="G1938" s="359"/>
      <c r="H1938" s="44"/>
      <c r="I1938" s="83"/>
      <c r="J1938" s="48"/>
      <c r="K1938" s="36"/>
      <c r="L1938" s="98">
        <v>38362</v>
      </c>
      <c r="M1938" s="98"/>
      <c r="N1938" t="str">
        <f t="shared" si="65"/>
        <v/>
      </c>
    </row>
    <row r="1939" spans="1:14" hidden="1" outlineLevel="2">
      <c r="A1939" s="285"/>
      <c r="B1939" s="332">
        <f t="shared" si="66"/>
        <v>113</v>
      </c>
      <c r="C1939" s="58" t="s">
        <v>1119</v>
      </c>
      <c r="D1939" s="139" t="s">
        <v>1118</v>
      </c>
      <c r="E1939" s="42" t="s">
        <v>2798</v>
      </c>
      <c r="F1939" s="246" t="s">
        <v>4676</v>
      </c>
      <c r="G1939" s="359"/>
      <c r="H1939" s="44"/>
      <c r="I1939" s="83"/>
      <c r="J1939" s="48"/>
      <c r="K1939" s="36"/>
      <c r="L1939" s="98">
        <v>38362</v>
      </c>
      <c r="M1939" s="98"/>
      <c r="N1939" t="str">
        <f t="shared" si="65"/>
        <v/>
      </c>
    </row>
    <row r="1940" spans="1:14" hidden="1" outlineLevel="2">
      <c r="A1940" s="285"/>
      <c r="B1940" s="332">
        <f t="shared" si="66"/>
        <v>113</v>
      </c>
      <c r="C1940" s="58" t="s">
        <v>2701</v>
      </c>
      <c r="D1940" s="139" t="s">
        <v>2700</v>
      </c>
      <c r="E1940" s="42" t="s">
        <v>2798</v>
      </c>
      <c r="F1940" s="246" t="s">
        <v>4676</v>
      </c>
      <c r="G1940" s="359" t="s">
        <v>5357</v>
      </c>
      <c r="H1940" s="44"/>
      <c r="I1940" s="83"/>
      <c r="J1940" s="48"/>
      <c r="K1940" s="36"/>
      <c r="L1940" s="98">
        <v>38362</v>
      </c>
      <c r="M1940" s="98"/>
      <c r="N1940" t="str">
        <f t="shared" si="65"/>
        <v/>
      </c>
    </row>
    <row r="1941" spans="1:14" hidden="1" outlineLevel="2">
      <c r="A1941" s="285"/>
      <c r="B1941" s="332">
        <f t="shared" si="66"/>
        <v>113</v>
      </c>
      <c r="C1941" s="58" t="s">
        <v>2328</v>
      </c>
      <c r="D1941" s="139" t="s">
        <v>2327</v>
      </c>
      <c r="E1941" s="42" t="s">
        <v>2798</v>
      </c>
      <c r="F1941" s="246" t="s">
        <v>4676</v>
      </c>
      <c r="G1941" s="359"/>
      <c r="H1941" s="44"/>
      <c r="I1941" s="83"/>
      <c r="J1941" s="48"/>
      <c r="K1941" s="36"/>
      <c r="L1941" s="98">
        <v>38362</v>
      </c>
      <c r="M1941" s="98"/>
      <c r="N1941" t="str">
        <f t="shared" si="65"/>
        <v/>
      </c>
    </row>
    <row r="1942" spans="1:14" hidden="1" outlineLevel="2">
      <c r="A1942" s="285"/>
      <c r="B1942" s="332">
        <f t="shared" si="66"/>
        <v>113</v>
      </c>
      <c r="C1942" s="58" t="s">
        <v>2910</v>
      </c>
      <c r="D1942" s="139" t="s">
        <v>2909</v>
      </c>
      <c r="E1942" s="42" t="s">
        <v>2798</v>
      </c>
      <c r="F1942" s="246" t="s">
        <v>4676</v>
      </c>
      <c r="G1942" s="359"/>
      <c r="H1942" s="44"/>
      <c r="I1942" s="83"/>
      <c r="J1942" s="48"/>
      <c r="K1942" s="36"/>
      <c r="L1942" s="98">
        <v>38362</v>
      </c>
      <c r="M1942" s="98"/>
      <c r="N1942" t="str">
        <f t="shared" si="65"/>
        <v/>
      </c>
    </row>
    <row r="1943" spans="1:14" hidden="1" outlineLevel="2">
      <c r="A1943" s="285"/>
      <c r="B1943" s="332">
        <f t="shared" si="66"/>
        <v>113</v>
      </c>
      <c r="C1943" s="58" t="s">
        <v>4535</v>
      </c>
      <c r="D1943" s="139" t="s">
        <v>4534</v>
      </c>
      <c r="E1943" s="42" t="s">
        <v>2798</v>
      </c>
      <c r="F1943" s="246" t="s">
        <v>4676</v>
      </c>
      <c r="G1943" s="359"/>
      <c r="H1943" s="44"/>
      <c r="I1943" s="83"/>
      <c r="J1943" s="48"/>
      <c r="K1943" s="36"/>
      <c r="L1943" s="98">
        <v>38362</v>
      </c>
      <c r="M1943" s="98"/>
      <c r="N1943" t="str">
        <f t="shared" si="65"/>
        <v/>
      </c>
    </row>
    <row r="1944" spans="1:14" hidden="1" outlineLevel="2">
      <c r="A1944" s="285"/>
      <c r="B1944" s="332">
        <f t="shared" si="66"/>
        <v>113</v>
      </c>
      <c r="C1944" s="58" t="s">
        <v>3709</v>
      </c>
      <c r="D1944" s="139" t="s">
        <v>3708</v>
      </c>
      <c r="E1944" s="42" t="s">
        <v>2798</v>
      </c>
      <c r="F1944" s="246" t="s">
        <v>4676</v>
      </c>
      <c r="G1944" s="359"/>
      <c r="H1944" s="44"/>
      <c r="I1944" s="83"/>
      <c r="J1944" s="48"/>
      <c r="K1944" s="36"/>
      <c r="L1944" s="98">
        <v>38362</v>
      </c>
      <c r="M1944" s="98"/>
      <c r="N1944" t="str">
        <f t="shared" si="65"/>
        <v/>
      </c>
    </row>
    <row r="1945" spans="1:14" hidden="1" outlineLevel="2">
      <c r="A1945" s="285"/>
      <c r="B1945" s="332">
        <f t="shared" si="66"/>
        <v>113</v>
      </c>
      <c r="C1945" s="58" t="s">
        <v>5107</v>
      </c>
      <c r="D1945" s="139" t="s">
        <v>5106</v>
      </c>
      <c r="E1945" s="42" t="s">
        <v>2798</v>
      </c>
      <c r="F1945" s="246" t="s">
        <v>4676</v>
      </c>
      <c r="G1945" s="359"/>
      <c r="H1945" s="44"/>
      <c r="I1945" s="83"/>
      <c r="J1945" s="48"/>
      <c r="K1945" s="36"/>
      <c r="L1945" s="98">
        <v>38362</v>
      </c>
      <c r="M1945" s="98"/>
      <c r="N1945" t="str">
        <f t="shared" si="65"/>
        <v/>
      </c>
    </row>
    <row r="1946" spans="1:14" hidden="1" outlineLevel="2">
      <c r="A1946" s="285"/>
      <c r="B1946" s="332">
        <f t="shared" si="66"/>
        <v>113</v>
      </c>
      <c r="C1946" s="58" t="s">
        <v>679</v>
      </c>
      <c r="D1946" s="139" t="s">
        <v>678</v>
      </c>
      <c r="E1946" s="42" t="s">
        <v>2798</v>
      </c>
      <c r="F1946" s="246" t="s">
        <v>4676</v>
      </c>
      <c r="G1946" s="359"/>
      <c r="H1946" s="44"/>
      <c r="I1946" s="83"/>
      <c r="J1946" s="48"/>
      <c r="K1946" s="36"/>
      <c r="L1946" s="98">
        <v>38362</v>
      </c>
      <c r="M1946" s="98"/>
      <c r="N1946" t="str">
        <f t="shared" si="65"/>
        <v/>
      </c>
    </row>
    <row r="1947" spans="1:14" hidden="1" outlineLevel="2">
      <c r="A1947" s="285"/>
      <c r="B1947" s="332">
        <f t="shared" si="66"/>
        <v>113</v>
      </c>
      <c r="C1947" s="58" t="s">
        <v>2916</v>
      </c>
      <c r="D1947" s="139" t="s">
        <v>2915</v>
      </c>
      <c r="E1947" s="42" t="s">
        <v>2798</v>
      </c>
      <c r="F1947" s="246" t="s">
        <v>4676</v>
      </c>
      <c r="G1947" s="359" t="s">
        <v>5357</v>
      </c>
      <c r="H1947" s="44"/>
      <c r="I1947" s="83"/>
      <c r="J1947" s="48"/>
      <c r="K1947" s="36"/>
      <c r="L1947" s="98">
        <v>38362</v>
      </c>
      <c r="M1947" s="98"/>
      <c r="N1947" t="str">
        <f t="shared" si="65"/>
        <v/>
      </c>
    </row>
    <row r="1948" spans="1:14" hidden="1" outlineLevel="2">
      <c r="A1948" s="285"/>
      <c r="B1948" s="332">
        <f t="shared" si="66"/>
        <v>113</v>
      </c>
      <c r="C1948" s="58" t="s">
        <v>2412</v>
      </c>
      <c r="D1948" s="139" t="s">
        <v>2411</v>
      </c>
      <c r="E1948" s="42" t="s">
        <v>2798</v>
      </c>
      <c r="F1948" s="246" t="s">
        <v>4676</v>
      </c>
      <c r="G1948" s="359"/>
      <c r="H1948" s="44"/>
      <c r="I1948" s="83"/>
      <c r="J1948" s="48"/>
      <c r="K1948" s="36"/>
      <c r="L1948" s="98">
        <v>38362</v>
      </c>
      <c r="M1948" s="98"/>
      <c r="N1948" t="str">
        <f t="shared" si="65"/>
        <v/>
      </c>
    </row>
    <row r="1949" spans="1:14" hidden="1" outlineLevel="2">
      <c r="A1949" s="285"/>
      <c r="B1949" s="332">
        <f t="shared" si="66"/>
        <v>113</v>
      </c>
      <c r="C1949" s="58" t="s">
        <v>2048</v>
      </c>
      <c r="D1949" s="139" t="s">
        <v>2047</v>
      </c>
      <c r="E1949" s="42" t="s">
        <v>2798</v>
      </c>
      <c r="F1949" s="246" t="s">
        <v>4676</v>
      </c>
      <c r="G1949" s="359"/>
      <c r="H1949" s="44"/>
      <c r="I1949" s="83"/>
      <c r="J1949" s="48"/>
      <c r="K1949" s="36"/>
      <c r="L1949" s="98">
        <v>38362</v>
      </c>
      <c r="M1949" s="98"/>
      <c r="N1949" t="str">
        <f t="shared" si="65"/>
        <v/>
      </c>
    </row>
    <row r="1950" spans="1:14" hidden="1" outlineLevel="2">
      <c r="A1950" s="285"/>
      <c r="B1950" s="332">
        <f t="shared" si="66"/>
        <v>113</v>
      </c>
      <c r="C1950" s="58" t="s">
        <v>1820</v>
      </c>
      <c r="D1950" s="139" t="s">
        <v>1819</v>
      </c>
      <c r="E1950" s="42" t="s">
        <v>2798</v>
      </c>
      <c r="F1950" s="246" t="s">
        <v>4676</v>
      </c>
      <c r="G1950" s="359"/>
      <c r="H1950" s="44"/>
      <c r="I1950" s="83"/>
      <c r="J1950" s="48"/>
      <c r="K1950" s="36"/>
      <c r="L1950" s="98">
        <v>38362</v>
      </c>
      <c r="M1950" s="98"/>
      <c r="N1950" t="str">
        <f t="shared" si="65"/>
        <v/>
      </c>
    </row>
    <row r="1951" spans="1:14" hidden="1" outlineLevel="2">
      <c r="A1951" s="285"/>
      <c r="B1951" s="332">
        <f t="shared" si="66"/>
        <v>113</v>
      </c>
      <c r="C1951" s="58" t="s">
        <v>1834</v>
      </c>
      <c r="D1951" s="139" t="s">
        <v>1833</v>
      </c>
      <c r="E1951" s="42" t="s">
        <v>2798</v>
      </c>
      <c r="F1951" s="246" t="s">
        <v>4676</v>
      </c>
      <c r="G1951" s="359"/>
      <c r="H1951" s="44"/>
      <c r="I1951" s="83"/>
      <c r="J1951" s="48"/>
      <c r="K1951" s="36"/>
      <c r="L1951" s="98">
        <v>38362</v>
      </c>
      <c r="M1951" s="98"/>
      <c r="N1951" t="str">
        <f t="shared" si="65"/>
        <v/>
      </c>
    </row>
    <row r="1952" spans="1:14" hidden="1" outlineLevel="2">
      <c r="A1952" s="285"/>
      <c r="B1952" s="332">
        <f t="shared" si="66"/>
        <v>113</v>
      </c>
      <c r="C1952" s="58" t="s">
        <v>2540</v>
      </c>
      <c r="D1952" s="139" t="s">
        <v>2539</v>
      </c>
      <c r="E1952" s="42" t="s">
        <v>2798</v>
      </c>
      <c r="F1952" s="246" t="s">
        <v>4676</v>
      </c>
      <c r="G1952" s="359"/>
      <c r="H1952" s="44"/>
      <c r="I1952" s="83"/>
      <c r="J1952" s="48"/>
      <c r="K1952" s="36"/>
      <c r="L1952" s="98">
        <v>38362</v>
      </c>
      <c r="M1952" s="98"/>
      <c r="N1952" t="str">
        <f t="shared" si="65"/>
        <v/>
      </c>
    </row>
    <row r="1953" spans="1:14" hidden="1" outlineLevel="2">
      <c r="A1953" s="285"/>
      <c r="B1953" s="332">
        <f t="shared" si="66"/>
        <v>113</v>
      </c>
      <c r="C1953" s="58" t="s">
        <v>3784</v>
      </c>
      <c r="D1953" s="139" t="s">
        <v>3783</v>
      </c>
      <c r="E1953" s="42" t="s">
        <v>2798</v>
      </c>
      <c r="F1953" s="246" t="s">
        <v>4676</v>
      </c>
      <c r="G1953" s="359"/>
      <c r="H1953" s="44"/>
      <c r="I1953" s="83"/>
      <c r="J1953" s="48"/>
      <c r="K1953" s="36"/>
      <c r="L1953" s="98">
        <v>38362</v>
      </c>
      <c r="M1953" s="98"/>
      <c r="N1953" t="str">
        <f t="shared" si="65"/>
        <v/>
      </c>
    </row>
    <row r="1954" spans="1:14" hidden="1" outlineLevel="2">
      <c r="A1954" s="285"/>
      <c r="B1954" s="332">
        <f t="shared" si="66"/>
        <v>113</v>
      </c>
      <c r="C1954" s="58" t="s">
        <v>3690</v>
      </c>
      <c r="D1954" s="139" t="s">
        <v>1259</v>
      </c>
      <c r="E1954" s="42" t="s">
        <v>2798</v>
      </c>
      <c r="F1954" s="246" t="s">
        <v>4676</v>
      </c>
      <c r="G1954" s="359" t="s">
        <v>5357</v>
      </c>
      <c r="H1954" s="44"/>
      <c r="I1954" s="83"/>
      <c r="J1954" s="48"/>
      <c r="K1954" s="36"/>
      <c r="L1954" s="98">
        <v>38362</v>
      </c>
      <c r="M1954" s="98"/>
      <c r="N1954" t="str">
        <f t="shared" si="65"/>
        <v/>
      </c>
    </row>
    <row r="1955" spans="1:14" hidden="1" outlineLevel="2">
      <c r="A1955" s="285"/>
      <c r="B1955" s="332">
        <f t="shared" si="66"/>
        <v>113</v>
      </c>
      <c r="C1955" s="58" t="s">
        <v>43</v>
      </c>
      <c r="D1955" s="139" t="s">
        <v>4857</v>
      </c>
      <c r="E1955" s="42" t="s">
        <v>2798</v>
      </c>
      <c r="F1955" s="246" t="s">
        <v>4676</v>
      </c>
      <c r="G1955" s="359"/>
      <c r="H1955" s="44"/>
      <c r="I1955" s="83"/>
      <c r="J1955" s="48"/>
      <c r="K1955" s="36"/>
      <c r="L1955" s="98">
        <v>38362</v>
      </c>
      <c r="M1955" s="98"/>
      <c r="N1955" t="str">
        <f t="shared" si="65"/>
        <v/>
      </c>
    </row>
    <row r="1956" spans="1:14" hidden="1" outlineLevel="2">
      <c r="A1956" s="285"/>
      <c r="B1956" s="332">
        <f t="shared" si="66"/>
        <v>113</v>
      </c>
      <c r="C1956" s="58" t="s">
        <v>2685</v>
      </c>
      <c r="D1956" s="139" t="s">
        <v>2684</v>
      </c>
      <c r="E1956" s="42" t="s">
        <v>2798</v>
      </c>
      <c r="F1956" s="246" t="s">
        <v>4676</v>
      </c>
      <c r="G1956" s="359"/>
      <c r="H1956" s="44"/>
      <c r="I1956" s="83"/>
      <c r="J1956" s="48"/>
      <c r="K1956" s="36"/>
      <c r="L1956" s="98">
        <v>38362</v>
      </c>
      <c r="M1956" s="98"/>
      <c r="N1956" t="str">
        <f t="shared" si="65"/>
        <v/>
      </c>
    </row>
    <row r="1957" spans="1:14" hidden="1" outlineLevel="2">
      <c r="A1957" s="285"/>
      <c r="B1957" s="332">
        <f t="shared" si="66"/>
        <v>113</v>
      </c>
      <c r="C1957" s="58" t="s">
        <v>1830</v>
      </c>
      <c r="D1957" s="139" t="s">
        <v>3712</v>
      </c>
      <c r="E1957" s="42" t="s">
        <v>2798</v>
      </c>
      <c r="F1957" s="246" t="s">
        <v>4676</v>
      </c>
      <c r="G1957" s="359" t="s">
        <v>5357</v>
      </c>
      <c r="H1957" s="44"/>
      <c r="I1957" s="83"/>
      <c r="J1957" s="48"/>
      <c r="K1957" s="36"/>
      <c r="L1957" s="98">
        <v>38362</v>
      </c>
      <c r="M1957" s="98"/>
      <c r="N1957" t="str">
        <f t="shared" si="65"/>
        <v/>
      </c>
    </row>
    <row r="1958" spans="1:14" hidden="1" outlineLevel="2">
      <c r="A1958" s="285"/>
      <c r="B1958" s="332">
        <f t="shared" si="66"/>
        <v>113</v>
      </c>
      <c r="C1958" s="58" t="s">
        <v>3692</v>
      </c>
      <c r="D1958" s="139" t="s">
        <v>3691</v>
      </c>
      <c r="E1958" s="42" t="s">
        <v>2798</v>
      </c>
      <c r="F1958" s="246" t="s">
        <v>4676</v>
      </c>
      <c r="G1958" s="359" t="s">
        <v>5357</v>
      </c>
      <c r="H1958" s="44"/>
      <c r="I1958" s="83"/>
      <c r="J1958" s="48"/>
      <c r="K1958" s="36"/>
      <c r="L1958" s="98">
        <v>38362</v>
      </c>
      <c r="M1958" s="98"/>
      <c r="N1958" t="str">
        <f t="shared" si="65"/>
        <v/>
      </c>
    </row>
    <row r="1959" spans="1:14" hidden="1" outlineLevel="2">
      <c r="A1959" s="285"/>
      <c r="B1959" s="332">
        <f t="shared" si="66"/>
        <v>113</v>
      </c>
      <c r="C1959" s="58" t="s">
        <v>1842</v>
      </c>
      <c r="D1959" s="139" t="s">
        <v>1841</v>
      </c>
      <c r="E1959" s="42" t="s">
        <v>2798</v>
      </c>
      <c r="F1959" s="246" t="s">
        <v>4676</v>
      </c>
      <c r="G1959" s="359" t="s">
        <v>5357</v>
      </c>
      <c r="H1959" s="44"/>
      <c r="I1959" s="83"/>
      <c r="J1959" s="48"/>
      <c r="K1959" s="36"/>
      <c r="L1959" s="98">
        <v>38362</v>
      </c>
      <c r="M1959" s="98"/>
      <c r="N1959" t="str">
        <f t="shared" si="65"/>
        <v/>
      </c>
    </row>
    <row r="1960" spans="1:14" hidden="1" outlineLevel="2">
      <c r="A1960" s="285"/>
      <c r="B1960" s="332">
        <f t="shared" si="66"/>
        <v>113</v>
      </c>
      <c r="C1960" s="58" t="s">
        <v>2320</v>
      </c>
      <c r="D1960" s="139" t="s">
        <v>2319</v>
      </c>
      <c r="E1960" s="42" t="s">
        <v>2798</v>
      </c>
      <c r="F1960" s="246" t="s">
        <v>4676</v>
      </c>
      <c r="G1960" s="359"/>
      <c r="H1960" s="44"/>
      <c r="I1960" s="83"/>
      <c r="J1960" s="48"/>
      <c r="K1960" s="36"/>
      <c r="L1960" s="98">
        <v>38362</v>
      </c>
      <c r="M1960" s="98"/>
      <c r="N1960" t="str">
        <f t="shared" si="65"/>
        <v/>
      </c>
    </row>
    <row r="1961" spans="1:14" hidden="1" outlineLevel="2">
      <c r="A1961" s="285"/>
      <c r="B1961" s="332">
        <f t="shared" si="66"/>
        <v>113</v>
      </c>
      <c r="C1961" s="58" t="s">
        <v>4261</v>
      </c>
      <c r="D1961" s="139" t="s">
        <v>2188</v>
      </c>
      <c r="E1961" s="42" t="s">
        <v>2798</v>
      </c>
      <c r="F1961" s="246" t="s">
        <v>4676</v>
      </c>
      <c r="G1961" s="359"/>
      <c r="H1961" s="44"/>
      <c r="I1961" s="83"/>
      <c r="J1961" s="48"/>
      <c r="K1961" s="36"/>
      <c r="L1961" s="98">
        <v>38362</v>
      </c>
      <c r="M1961" s="98"/>
      <c r="N1961" t="str">
        <f t="shared" si="65"/>
        <v/>
      </c>
    </row>
    <row r="1962" spans="1:14" hidden="1" outlineLevel="2">
      <c r="A1962" s="285"/>
      <c r="B1962" s="332">
        <f t="shared" si="66"/>
        <v>113</v>
      </c>
      <c r="C1962" s="58" t="s">
        <v>1170</v>
      </c>
      <c r="D1962" s="139" t="s">
        <v>1169</v>
      </c>
      <c r="E1962" s="42" t="s">
        <v>2798</v>
      </c>
      <c r="F1962" s="246" t="s">
        <v>4676</v>
      </c>
      <c r="G1962" s="359"/>
      <c r="H1962" s="44"/>
      <c r="I1962" s="83"/>
      <c r="J1962" s="48"/>
      <c r="K1962" s="36"/>
      <c r="L1962" s="98">
        <v>38362</v>
      </c>
      <c r="M1962" s="98"/>
      <c r="N1962" t="str">
        <f t="shared" si="65"/>
        <v>DUPLICATE</v>
      </c>
    </row>
    <row r="1963" spans="1:14" hidden="1" outlineLevel="2">
      <c r="A1963" s="285"/>
      <c r="B1963" s="332">
        <f t="shared" si="66"/>
        <v>113</v>
      </c>
      <c r="C1963" s="58" t="s">
        <v>2689</v>
      </c>
      <c r="D1963" s="139" t="s">
        <v>2688</v>
      </c>
      <c r="E1963" s="42" t="s">
        <v>2798</v>
      </c>
      <c r="F1963" s="246" t="s">
        <v>4676</v>
      </c>
      <c r="G1963" s="359"/>
      <c r="H1963" s="44"/>
      <c r="I1963" s="83"/>
      <c r="J1963" s="48"/>
      <c r="K1963" s="36"/>
      <c r="L1963" s="98">
        <v>38362</v>
      </c>
      <c r="M1963" s="98"/>
      <c r="N1963" t="str">
        <f t="shared" si="65"/>
        <v/>
      </c>
    </row>
    <row r="1964" spans="1:14" hidden="1" outlineLevel="2">
      <c r="A1964" s="285"/>
      <c r="B1964" s="332">
        <f t="shared" si="66"/>
        <v>113</v>
      </c>
      <c r="C1964" s="58" t="s">
        <v>5126</v>
      </c>
      <c r="D1964" s="139" t="s">
        <v>5125</v>
      </c>
      <c r="E1964" s="42" t="s">
        <v>2798</v>
      </c>
      <c r="F1964" s="246" t="s">
        <v>4676</v>
      </c>
      <c r="G1964" s="359"/>
      <c r="H1964" s="44"/>
      <c r="I1964" s="83"/>
      <c r="J1964" s="48"/>
      <c r="K1964" s="36"/>
      <c r="L1964" s="98">
        <v>38362</v>
      </c>
      <c r="M1964" s="98"/>
      <c r="N1964" t="str">
        <f t="shared" si="65"/>
        <v/>
      </c>
    </row>
    <row r="1965" spans="1:14" hidden="1" outlineLevel="2">
      <c r="A1965" s="285"/>
      <c r="B1965" s="332">
        <f t="shared" si="66"/>
        <v>113</v>
      </c>
      <c r="C1965" s="58" t="s">
        <v>2343</v>
      </c>
      <c r="D1965" s="139" t="s">
        <v>2342</v>
      </c>
      <c r="E1965" s="42" t="s">
        <v>2798</v>
      </c>
      <c r="F1965" s="246" t="s">
        <v>4676</v>
      </c>
      <c r="G1965" s="359"/>
      <c r="H1965" s="44"/>
      <c r="I1965" s="83"/>
      <c r="J1965" s="48"/>
      <c r="K1965" s="36"/>
      <c r="L1965" s="98">
        <v>38362</v>
      </c>
      <c r="M1965" s="98"/>
      <c r="N1965" t="str">
        <f t="shared" si="65"/>
        <v/>
      </c>
    </row>
    <row r="1966" spans="1:14" hidden="1" outlineLevel="2">
      <c r="A1966" s="285"/>
      <c r="B1966" s="332">
        <f t="shared" si="66"/>
        <v>113</v>
      </c>
      <c r="C1966" s="58" t="s">
        <v>2343</v>
      </c>
      <c r="D1966" s="139" t="s">
        <v>2840</v>
      </c>
      <c r="E1966" s="42" t="s">
        <v>2798</v>
      </c>
      <c r="F1966" s="246" t="s">
        <v>4676</v>
      </c>
      <c r="G1966" s="359"/>
      <c r="H1966" s="44"/>
      <c r="I1966" s="83"/>
      <c r="J1966" s="48"/>
      <c r="K1966" s="36"/>
      <c r="L1966" s="98">
        <v>38362</v>
      </c>
      <c r="M1966" s="98"/>
      <c r="N1966" t="str">
        <f t="shared" si="65"/>
        <v/>
      </c>
    </row>
    <row r="1967" spans="1:14" hidden="1" outlineLevel="2">
      <c r="A1967" s="285"/>
      <c r="B1967" s="332">
        <f t="shared" si="66"/>
        <v>113</v>
      </c>
      <c r="C1967" s="58" t="s">
        <v>5180</v>
      </c>
      <c r="D1967" s="139" t="s">
        <v>5179</v>
      </c>
      <c r="E1967" s="42" t="s">
        <v>2798</v>
      </c>
      <c r="F1967" s="246" t="s">
        <v>4676</v>
      </c>
      <c r="G1967" s="359"/>
      <c r="H1967" s="44"/>
      <c r="I1967" s="83"/>
      <c r="J1967" s="48"/>
      <c r="K1967" s="36"/>
      <c r="L1967" s="98">
        <v>38362</v>
      </c>
      <c r="M1967" s="98"/>
      <c r="N1967" t="str">
        <f t="shared" si="65"/>
        <v/>
      </c>
    </row>
    <row r="1968" spans="1:14" hidden="1" outlineLevel="2">
      <c r="A1968" s="285"/>
      <c r="B1968" s="332">
        <f t="shared" si="66"/>
        <v>113</v>
      </c>
      <c r="C1968" s="58" t="s">
        <v>2906</v>
      </c>
      <c r="D1968" s="139" t="s">
        <v>2905</v>
      </c>
      <c r="E1968" s="42" t="s">
        <v>2798</v>
      </c>
      <c r="F1968" s="246" t="s">
        <v>4676</v>
      </c>
      <c r="G1968" s="359"/>
      <c r="H1968" s="44"/>
      <c r="I1968" s="83"/>
      <c r="J1968" s="48"/>
      <c r="K1968" s="36"/>
      <c r="L1968" s="98">
        <v>38362</v>
      </c>
      <c r="M1968" s="98"/>
      <c r="N1968" t="str">
        <f t="shared" si="65"/>
        <v/>
      </c>
    </row>
    <row r="1969" spans="1:14" hidden="1" outlineLevel="2">
      <c r="A1969" s="285"/>
      <c r="B1969" s="332">
        <f t="shared" si="66"/>
        <v>113</v>
      </c>
      <c r="C1969" s="58" t="s">
        <v>1163</v>
      </c>
      <c r="D1969" s="139" t="s">
        <v>1162</v>
      </c>
      <c r="E1969" s="42" t="s">
        <v>2798</v>
      </c>
      <c r="F1969" s="246" t="s">
        <v>4676</v>
      </c>
      <c r="G1969" s="359"/>
      <c r="H1969" s="44"/>
      <c r="I1969" s="83"/>
      <c r="J1969" s="48"/>
      <c r="K1969" s="36"/>
      <c r="L1969" s="98">
        <v>38362</v>
      </c>
      <c r="M1969" s="98"/>
      <c r="N1969" t="str">
        <f t="shared" si="65"/>
        <v/>
      </c>
    </row>
    <row r="1970" spans="1:14" hidden="1" outlineLevel="2">
      <c r="A1970" s="285"/>
      <c r="B1970" s="332">
        <f t="shared" si="66"/>
        <v>113</v>
      </c>
      <c r="C1970" s="58" t="s">
        <v>789</v>
      </c>
      <c r="D1970" s="139" t="s">
        <v>788</v>
      </c>
      <c r="E1970" s="42" t="s">
        <v>2798</v>
      </c>
      <c r="F1970" s="246" t="s">
        <v>4676</v>
      </c>
      <c r="G1970" s="359"/>
      <c r="H1970" s="44"/>
      <c r="I1970" s="83"/>
      <c r="J1970" s="48"/>
      <c r="K1970" s="36"/>
      <c r="L1970" s="98">
        <v>38362</v>
      </c>
      <c r="M1970" s="98"/>
      <c r="N1970" t="str">
        <f t="shared" si="65"/>
        <v/>
      </c>
    </row>
    <row r="1971" spans="1:14" hidden="1" outlineLevel="2">
      <c r="A1971" s="285"/>
      <c r="B1971" s="332">
        <f t="shared" si="66"/>
        <v>113</v>
      </c>
      <c r="C1971" s="58" t="s">
        <v>5111</v>
      </c>
      <c r="D1971" s="139" t="s">
        <v>5110</v>
      </c>
      <c r="E1971" s="42" t="s">
        <v>2798</v>
      </c>
      <c r="F1971" s="246" t="s">
        <v>4676</v>
      </c>
      <c r="G1971" s="359"/>
      <c r="H1971" s="44"/>
      <c r="I1971" s="83"/>
      <c r="J1971" s="48"/>
      <c r="K1971" s="36"/>
      <c r="L1971" s="98">
        <v>38362</v>
      </c>
      <c r="M1971" s="98"/>
      <c r="N1971" t="str">
        <f t="shared" si="65"/>
        <v/>
      </c>
    </row>
    <row r="1972" spans="1:14" hidden="1" outlineLevel="2">
      <c r="A1972" s="285"/>
      <c r="B1972" s="332">
        <f t="shared" si="66"/>
        <v>113</v>
      </c>
      <c r="C1972" s="58" t="s">
        <v>3247</v>
      </c>
      <c r="D1972" s="139" t="s">
        <v>3246</v>
      </c>
      <c r="E1972" s="42" t="s">
        <v>2798</v>
      </c>
      <c r="F1972" s="246" t="s">
        <v>4676</v>
      </c>
      <c r="G1972" s="359"/>
      <c r="H1972" s="44"/>
      <c r="I1972" s="83"/>
      <c r="J1972" s="48"/>
      <c r="K1972" s="36"/>
      <c r="L1972" s="98">
        <v>38362</v>
      </c>
      <c r="M1972" s="98"/>
      <c r="N1972" t="str">
        <f t="shared" si="65"/>
        <v>DUPLICATE</v>
      </c>
    </row>
    <row r="1973" spans="1:14" hidden="1" outlineLevel="2">
      <c r="A1973" s="285"/>
      <c r="B1973" s="332">
        <f t="shared" si="66"/>
        <v>113</v>
      </c>
      <c r="C1973" s="58" t="s">
        <v>1329</v>
      </c>
      <c r="D1973" s="139" t="s">
        <v>1843</v>
      </c>
      <c r="E1973" s="42" t="s">
        <v>1156</v>
      </c>
      <c r="F1973" s="246" t="s">
        <v>4676</v>
      </c>
      <c r="G1973" s="359"/>
      <c r="H1973" s="44"/>
      <c r="I1973" s="83"/>
      <c r="J1973" s="48"/>
      <c r="K1973" s="36"/>
      <c r="L1973" s="98">
        <v>38362</v>
      </c>
      <c r="M1973" s="98">
        <v>41306</v>
      </c>
      <c r="N1973" t="str">
        <f t="shared" si="65"/>
        <v>DUPLICATE</v>
      </c>
    </row>
    <row r="1974" spans="1:14" hidden="1" outlineLevel="2">
      <c r="A1974" s="285"/>
      <c r="B1974" s="332">
        <f t="shared" si="66"/>
        <v>113</v>
      </c>
      <c r="C1974" s="58" t="s">
        <v>5128</v>
      </c>
      <c r="D1974" s="139" t="s">
        <v>5127</v>
      </c>
      <c r="E1974" s="42" t="s">
        <v>2798</v>
      </c>
      <c r="F1974" s="246" t="s">
        <v>4676</v>
      </c>
      <c r="G1974" s="359"/>
      <c r="H1974" s="44"/>
      <c r="I1974" s="83"/>
      <c r="J1974" s="48"/>
      <c r="K1974" s="36"/>
      <c r="L1974" s="98">
        <v>38362</v>
      </c>
      <c r="M1974" s="98"/>
      <c r="N1974" t="str">
        <f t="shared" si="65"/>
        <v>DUPLICATE</v>
      </c>
    </row>
    <row r="1975" spans="1:14" hidden="1" outlineLevel="2">
      <c r="A1975" s="285"/>
      <c r="B1975" s="332">
        <f t="shared" si="66"/>
        <v>113</v>
      </c>
      <c r="C1975" s="58" t="s">
        <v>2410</v>
      </c>
      <c r="D1975" s="139" t="s">
        <v>2409</v>
      </c>
      <c r="E1975" s="42" t="s">
        <v>2798</v>
      </c>
      <c r="F1975" s="246" t="s">
        <v>4676</v>
      </c>
      <c r="G1975" s="359" t="s">
        <v>5357</v>
      </c>
      <c r="H1975" s="44"/>
      <c r="I1975" s="83"/>
      <c r="J1975" s="48"/>
      <c r="K1975" s="36"/>
      <c r="L1975" s="98">
        <v>38362</v>
      </c>
      <c r="M1975" s="98"/>
      <c r="N1975" t="str">
        <f t="shared" ref="N1975:N2038" si="67">IF(D1975="NA","",IF(COUNTIF($D$2:$D$4998,D1975)&gt;1,"DUPLICATE",""))</f>
        <v/>
      </c>
    </row>
    <row r="1976" spans="1:14" hidden="1" outlineLevel="2">
      <c r="A1976" s="285"/>
      <c r="B1976" s="332">
        <f t="shared" si="66"/>
        <v>113</v>
      </c>
      <c r="C1976" s="58" t="s">
        <v>2410</v>
      </c>
      <c r="D1976" s="139" t="s">
        <v>1168</v>
      </c>
      <c r="E1976" s="42" t="s">
        <v>2798</v>
      </c>
      <c r="F1976" s="246" t="s">
        <v>4676</v>
      </c>
      <c r="G1976" s="359"/>
      <c r="H1976" s="44"/>
      <c r="I1976" s="83"/>
      <c r="J1976" s="48"/>
      <c r="K1976" s="36"/>
      <c r="L1976" s="98">
        <v>38362</v>
      </c>
      <c r="M1976" s="98"/>
      <c r="N1976" t="str">
        <f t="shared" si="67"/>
        <v/>
      </c>
    </row>
    <row r="1977" spans="1:14" hidden="1" outlineLevel="2">
      <c r="A1977" s="285"/>
      <c r="B1977" s="332">
        <f t="shared" si="66"/>
        <v>113</v>
      </c>
      <c r="C1977" s="58" t="s">
        <v>2410</v>
      </c>
      <c r="D1977" s="139" t="s">
        <v>4371</v>
      </c>
      <c r="E1977" s="42" t="s">
        <v>2798</v>
      </c>
      <c r="F1977" s="246" t="s">
        <v>4676</v>
      </c>
      <c r="G1977" s="359"/>
      <c r="H1977" s="44"/>
      <c r="I1977" s="83"/>
      <c r="J1977" s="48"/>
      <c r="K1977" s="36"/>
      <c r="L1977" s="98">
        <v>38362</v>
      </c>
      <c r="M1977" s="98"/>
      <c r="N1977" t="str">
        <f t="shared" si="67"/>
        <v/>
      </c>
    </row>
    <row r="1978" spans="1:14" hidden="1" outlineLevel="2">
      <c r="A1978" s="285"/>
      <c r="B1978" s="332">
        <f t="shared" si="66"/>
        <v>113</v>
      </c>
      <c r="C1978" s="58" t="s">
        <v>2682</v>
      </c>
      <c r="D1978" s="139" t="s">
        <v>4346</v>
      </c>
      <c r="E1978" s="42" t="s">
        <v>2798</v>
      </c>
      <c r="F1978" s="246" t="s">
        <v>4676</v>
      </c>
      <c r="G1978" s="359"/>
      <c r="H1978" s="44"/>
      <c r="I1978" s="83"/>
      <c r="J1978" s="48"/>
      <c r="K1978" s="36"/>
      <c r="L1978" s="98">
        <v>38362</v>
      </c>
      <c r="M1978" s="98"/>
      <c r="N1978" t="str">
        <f t="shared" si="67"/>
        <v/>
      </c>
    </row>
    <row r="1979" spans="1:14" hidden="1" outlineLevel="2">
      <c r="A1979" s="285"/>
      <c r="B1979" s="332">
        <f t="shared" si="66"/>
        <v>113</v>
      </c>
      <c r="C1979" s="58" t="s">
        <v>2682</v>
      </c>
      <c r="D1979" s="139" t="s">
        <v>2940</v>
      </c>
      <c r="E1979" s="42" t="s">
        <v>2798</v>
      </c>
      <c r="F1979" s="246" t="s">
        <v>4676</v>
      </c>
      <c r="G1979" s="359"/>
      <c r="H1979" s="44"/>
      <c r="I1979" s="83"/>
      <c r="J1979" s="48"/>
      <c r="K1979" s="36"/>
      <c r="L1979" s="98">
        <v>38362</v>
      </c>
      <c r="M1979" s="98"/>
      <c r="N1979" t="str">
        <f t="shared" si="67"/>
        <v/>
      </c>
    </row>
    <row r="1980" spans="1:14" hidden="1" outlineLevel="2">
      <c r="A1980" s="285"/>
      <c r="B1980" s="332">
        <f t="shared" si="66"/>
        <v>113</v>
      </c>
      <c r="C1980" s="58" t="s">
        <v>3242</v>
      </c>
      <c r="D1980" s="139" t="s">
        <v>4964</v>
      </c>
      <c r="E1980" s="42" t="s">
        <v>2798</v>
      </c>
      <c r="F1980" s="246" t="s">
        <v>4676</v>
      </c>
      <c r="G1980" s="359"/>
      <c r="H1980" s="44"/>
      <c r="I1980" s="83"/>
      <c r="J1980" s="48"/>
      <c r="K1980" s="36"/>
      <c r="L1980" s="98">
        <v>38362</v>
      </c>
      <c r="M1980" s="98"/>
      <c r="N1980" t="str">
        <f t="shared" si="67"/>
        <v/>
      </c>
    </row>
    <row r="1981" spans="1:14" hidden="1" outlineLevel="2">
      <c r="A1981" s="285"/>
      <c r="B1981" s="332">
        <f t="shared" si="66"/>
        <v>113</v>
      </c>
      <c r="C1981" s="58" t="s">
        <v>2929</v>
      </c>
      <c r="D1981" s="139" t="s">
        <v>2928</v>
      </c>
      <c r="E1981" s="42" t="s">
        <v>2798</v>
      </c>
      <c r="F1981" s="246" t="s">
        <v>4676</v>
      </c>
      <c r="G1981" s="359"/>
      <c r="H1981" s="44"/>
      <c r="I1981" s="83"/>
      <c r="J1981" s="48"/>
      <c r="K1981" s="36"/>
      <c r="L1981" s="98">
        <v>38362</v>
      </c>
      <c r="M1981" s="98"/>
      <c r="N1981" t="str">
        <f t="shared" si="67"/>
        <v/>
      </c>
    </row>
    <row r="1982" spans="1:14" hidden="1" outlineLevel="2">
      <c r="A1982" s="285"/>
      <c r="B1982" s="332">
        <f t="shared" si="66"/>
        <v>113</v>
      </c>
      <c r="C1982" s="58" t="s">
        <v>1822</v>
      </c>
      <c r="D1982" s="139" t="s">
        <v>1821</v>
      </c>
      <c r="E1982" s="42" t="s">
        <v>2798</v>
      </c>
      <c r="F1982" s="246" t="s">
        <v>4676</v>
      </c>
      <c r="G1982" s="359"/>
      <c r="H1982" s="44"/>
      <c r="I1982" s="83"/>
      <c r="J1982" s="48"/>
      <c r="K1982" s="36"/>
      <c r="L1982" s="98">
        <v>38362</v>
      </c>
      <c r="M1982" s="98"/>
      <c r="N1982" t="str">
        <f t="shared" si="67"/>
        <v/>
      </c>
    </row>
    <row r="1983" spans="1:14" hidden="1" outlineLevel="2">
      <c r="A1983" s="285"/>
      <c r="B1983" s="332">
        <f t="shared" si="66"/>
        <v>113</v>
      </c>
      <c r="C1983" s="58" t="s">
        <v>4942</v>
      </c>
      <c r="D1983" s="139" t="s">
        <v>4941</v>
      </c>
      <c r="E1983" s="42" t="s">
        <v>2798</v>
      </c>
      <c r="F1983" s="246" t="s">
        <v>4676</v>
      </c>
      <c r="G1983" s="359"/>
      <c r="H1983" s="44"/>
      <c r="I1983" s="83"/>
      <c r="J1983" s="48"/>
      <c r="K1983" s="36"/>
      <c r="L1983" s="98">
        <v>38362</v>
      </c>
      <c r="M1983" s="98"/>
      <c r="N1983" t="str">
        <f t="shared" si="67"/>
        <v/>
      </c>
    </row>
    <row r="1984" spans="1:14" hidden="1" outlineLevel="2">
      <c r="A1984" s="285"/>
      <c r="B1984" s="332">
        <f t="shared" ref="B1984:B2047" si="68">IF(A1984&gt;0,A1984,B1983)</f>
        <v>113</v>
      </c>
      <c r="C1984" s="58" t="s">
        <v>3222</v>
      </c>
      <c r="D1984" s="139" t="s">
        <v>3221</v>
      </c>
      <c r="E1984" s="42" t="s">
        <v>2798</v>
      </c>
      <c r="F1984" s="246" t="s">
        <v>4676</v>
      </c>
      <c r="G1984" s="359"/>
      <c r="H1984" s="44"/>
      <c r="I1984" s="83"/>
      <c r="J1984" s="48"/>
      <c r="K1984" s="36"/>
      <c r="L1984" s="98">
        <v>38362</v>
      </c>
      <c r="M1984" s="98"/>
      <c r="N1984" t="str">
        <f t="shared" si="67"/>
        <v/>
      </c>
    </row>
    <row r="1985" spans="1:14" hidden="1" outlineLevel="2">
      <c r="A1985" s="285"/>
      <c r="B1985" s="332">
        <f t="shared" si="68"/>
        <v>113</v>
      </c>
      <c r="C1985" s="58" t="s">
        <v>3222</v>
      </c>
      <c r="D1985" s="139" t="s">
        <v>3245</v>
      </c>
      <c r="E1985" s="42" t="s">
        <v>2798</v>
      </c>
      <c r="F1985" s="246" t="s">
        <v>4676</v>
      </c>
      <c r="G1985" s="359"/>
      <c r="H1985" s="44"/>
      <c r="I1985" s="83"/>
      <c r="J1985" s="48"/>
      <c r="K1985" s="36"/>
      <c r="L1985" s="98">
        <v>38362</v>
      </c>
      <c r="M1985" s="98"/>
      <c r="N1985" t="str">
        <f t="shared" si="67"/>
        <v/>
      </c>
    </row>
    <row r="1986" spans="1:14" hidden="1" outlineLevel="2">
      <c r="A1986" s="285"/>
      <c r="B1986" s="332">
        <f t="shared" si="68"/>
        <v>113</v>
      </c>
      <c r="C1986" s="58" t="s">
        <v>16</v>
      </c>
      <c r="D1986" s="139" t="s">
        <v>15</v>
      </c>
      <c r="E1986" s="42" t="s">
        <v>2798</v>
      </c>
      <c r="F1986" s="246" t="s">
        <v>4676</v>
      </c>
      <c r="G1986" s="359"/>
      <c r="H1986" s="44"/>
      <c r="I1986" s="83"/>
      <c r="J1986" s="48"/>
      <c r="K1986" s="36"/>
      <c r="L1986" s="98">
        <v>38362</v>
      </c>
      <c r="M1986" s="98"/>
      <c r="N1986" t="str">
        <f t="shared" si="67"/>
        <v/>
      </c>
    </row>
    <row r="1987" spans="1:14" hidden="1" outlineLevel="2">
      <c r="A1987" s="285"/>
      <c r="B1987" s="332">
        <f t="shared" si="68"/>
        <v>113</v>
      </c>
      <c r="C1987" s="58" t="s">
        <v>2697</v>
      </c>
      <c r="D1987" s="139" t="s">
        <v>2696</v>
      </c>
      <c r="E1987" s="42" t="s">
        <v>2798</v>
      </c>
      <c r="F1987" s="246" t="s">
        <v>4676</v>
      </c>
      <c r="G1987" s="359"/>
      <c r="H1987" s="44"/>
      <c r="I1987" s="83"/>
      <c r="J1987" s="48"/>
      <c r="K1987" s="36"/>
      <c r="L1987" s="98">
        <v>38362</v>
      </c>
      <c r="M1987" s="98"/>
      <c r="N1987" t="str">
        <f t="shared" si="67"/>
        <v/>
      </c>
    </row>
    <row r="1988" spans="1:14" hidden="1" outlineLevel="2">
      <c r="A1988" s="285"/>
      <c r="B1988" s="332">
        <f t="shared" si="68"/>
        <v>113</v>
      </c>
      <c r="C1988" s="58" t="s">
        <v>2418</v>
      </c>
      <c r="D1988" s="139" t="s">
        <v>2417</v>
      </c>
      <c r="E1988" s="42" t="s">
        <v>2798</v>
      </c>
      <c r="F1988" s="246" t="s">
        <v>4676</v>
      </c>
      <c r="G1988" s="359"/>
      <c r="H1988" s="44"/>
      <c r="I1988" s="83"/>
      <c r="J1988" s="48"/>
      <c r="K1988" s="36"/>
      <c r="L1988" s="98">
        <v>38362</v>
      </c>
      <c r="M1988" s="98"/>
      <c r="N1988" t="str">
        <f t="shared" si="67"/>
        <v/>
      </c>
    </row>
    <row r="1989" spans="1:14" hidden="1" outlineLevel="2">
      <c r="A1989" s="285"/>
      <c r="B1989" s="332">
        <f t="shared" si="68"/>
        <v>113</v>
      </c>
      <c r="C1989" s="58" t="s">
        <v>1840</v>
      </c>
      <c r="D1989" s="139" t="s">
        <v>1839</v>
      </c>
      <c r="E1989" s="42" t="s">
        <v>2798</v>
      </c>
      <c r="F1989" s="246" t="s">
        <v>4676</v>
      </c>
      <c r="G1989" s="359"/>
      <c r="H1989" s="44"/>
      <c r="I1989" s="83"/>
      <c r="J1989" s="48"/>
      <c r="K1989" s="36"/>
      <c r="L1989" s="98">
        <v>38362</v>
      </c>
      <c r="M1989" s="98"/>
      <c r="N1989" t="str">
        <f t="shared" si="67"/>
        <v/>
      </c>
    </row>
    <row r="1990" spans="1:14" hidden="1" outlineLevel="2">
      <c r="A1990" s="285"/>
      <c r="B1990" s="332">
        <f t="shared" si="68"/>
        <v>113</v>
      </c>
      <c r="C1990" s="58" t="s">
        <v>2699</v>
      </c>
      <c r="D1990" s="139" t="s">
        <v>2698</v>
      </c>
      <c r="E1990" s="42" t="s">
        <v>2798</v>
      </c>
      <c r="F1990" s="246" t="s">
        <v>4676</v>
      </c>
      <c r="G1990" s="359"/>
      <c r="H1990" s="44"/>
      <c r="I1990" s="83"/>
      <c r="J1990" s="48"/>
      <c r="K1990" s="36"/>
      <c r="L1990" s="98">
        <v>38362</v>
      </c>
      <c r="M1990" s="98"/>
      <c r="N1990" t="str">
        <f t="shared" si="67"/>
        <v/>
      </c>
    </row>
    <row r="1991" spans="1:14" hidden="1" outlineLevel="2">
      <c r="A1991" s="285"/>
      <c r="B1991" s="332">
        <f t="shared" si="68"/>
        <v>113</v>
      </c>
      <c r="C1991" s="58" t="s">
        <v>4042</v>
      </c>
      <c r="D1991" s="139" t="s">
        <v>3824</v>
      </c>
      <c r="E1991" s="42" t="s">
        <v>2798</v>
      </c>
      <c r="F1991" s="246" t="s">
        <v>4676</v>
      </c>
      <c r="G1991" s="359"/>
      <c r="H1991" s="44"/>
      <c r="I1991" s="83"/>
      <c r="J1991" s="48"/>
      <c r="K1991" s="36"/>
      <c r="L1991" s="98">
        <v>38362</v>
      </c>
      <c r="M1991" s="98"/>
      <c r="N1991" t="str">
        <f t="shared" si="67"/>
        <v/>
      </c>
    </row>
    <row r="1992" spans="1:14" hidden="1" outlineLevel="2">
      <c r="A1992" s="285"/>
      <c r="B1992" s="332">
        <f t="shared" si="68"/>
        <v>113</v>
      </c>
      <c r="C1992" s="58" t="s">
        <v>560</v>
      </c>
      <c r="D1992" s="139" t="s">
        <v>561</v>
      </c>
      <c r="E1992" s="42" t="s">
        <v>2798</v>
      </c>
      <c r="F1992" s="246" t="s">
        <v>4676</v>
      </c>
      <c r="G1992" s="359"/>
      <c r="H1992" s="44"/>
      <c r="I1992" s="83"/>
      <c r="J1992" s="48"/>
      <c r="K1992" s="36"/>
      <c r="L1992" s="98">
        <v>40940</v>
      </c>
      <c r="M1992" s="98"/>
      <c r="N1992" t="str">
        <f t="shared" si="67"/>
        <v/>
      </c>
    </row>
    <row r="1993" spans="1:14" hidden="1" outlineLevel="2">
      <c r="A1993" s="285"/>
      <c r="B1993" s="332">
        <f t="shared" si="68"/>
        <v>113</v>
      </c>
      <c r="C1993" s="58" t="s">
        <v>4772</v>
      </c>
      <c r="D1993" s="139" t="s">
        <v>4771</v>
      </c>
      <c r="E1993" s="42" t="s">
        <v>2798</v>
      </c>
      <c r="F1993" s="246" t="s">
        <v>4676</v>
      </c>
      <c r="G1993" s="359"/>
      <c r="H1993" s="44"/>
      <c r="I1993" s="83"/>
      <c r="J1993" s="48"/>
      <c r="K1993" s="36"/>
      <c r="L1993" s="98">
        <v>38362</v>
      </c>
      <c r="M1993" s="98"/>
      <c r="N1993" t="str">
        <f t="shared" si="67"/>
        <v/>
      </c>
    </row>
    <row r="1994" spans="1:14" hidden="1" outlineLevel="2">
      <c r="A1994" s="285"/>
      <c r="B1994" s="332">
        <f t="shared" si="68"/>
        <v>113</v>
      </c>
      <c r="C1994" s="58" t="s">
        <v>2695</v>
      </c>
      <c r="D1994" s="139" t="s">
        <v>2694</v>
      </c>
      <c r="E1994" s="42" t="s">
        <v>2798</v>
      </c>
      <c r="F1994" s="246" t="s">
        <v>4676</v>
      </c>
      <c r="G1994" s="359" t="s">
        <v>5357</v>
      </c>
      <c r="H1994" s="44"/>
      <c r="I1994" s="83"/>
      <c r="J1994" s="48"/>
      <c r="K1994" s="36"/>
      <c r="L1994" s="98">
        <v>38362</v>
      </c>
      <c r="M1994" s="98"/>
      <c r="N1994" t="str">
        <f t="shared" si="67"/>
        <v/>
      </c>
    </row>
    <row r="1995" spans="1:14" hidden="1" outlineLevel="2">
      <c r="A1995" s="285"/>
      <c r="B1995" s="332">
        <f t="shared" si="68"/>
        <v>113</v>
      </c>
      <c r="C1995" s="58" t="s">
        <v>3337</v>
      </c>
      <c r="D1995" s="139" t="s">
        <v>3336</v>
      </c>
      <c r="E1995" s="42" t="s">
        <v>2798</v>
      </c>
      <c r="F1995" s="246" t="s">
        <v>4676</v>
      </c>
      <c r="G1995" s="359"/>
      <c r="H1995" s="44"/>
      <c r="I1995" s="83"/>
      <c r="J1995" s="48"/>
      <c r="K1995" s="36"/>
      <c r="L1995" s="98">
        <v>38362</v>
      </c>
      <c r="M1995" s="98"/>
      <c r="N1995" t="str">
        <f t="shared" si="67"/>
        <v/>
      </c>
    </row>
    <row r="1996" spans="1:14" hidden="1" outlineLevel="2">
      <c r="A1996" s="285"/>
      <c r="B1996" s="332">
        <f t="shared" si="68"/>
        <v>113</v>
      </c>
      <c r="C1996" s="58" t="s">
        <v>1165</v>
      </c>
      <c r="D1996" s="139" t="s">
        <v>1164</v>
      </c>
      <c r="E1996" s="42" t="s">
        <v>2798</v>
      </c>
      <c r="F1996" s="246" t="s">
        <v>4676</v>
      </c>
      <c r="G1996" s="359"/>
      <c r="H1996" s="44"/>
      <c r="I1996" s="83"/>
      <c r="J1996" s="48"/>
      <c r="K1996" s="36"/>
      <c r="L1996" s="98">
        <v>38362</v>
      </c>
      <c r="M1996" s="98"/>
      <c r="N1996" t="str">
        <f t="shared" si="67"/>
        <v/>
      </c>
    </row>
    <row r="1997" spans="1:14" hidden="1" outlineLevel="2">
      <c r="A1997" s="285"/>
      <c r="B1997" s="332">
        <f t="shared" si="68"/>
        <v>113</v>
      </c>
      <c r="C1997" s="58" t="s">
        <v>3711</v>
      </c>
      <c r="D1997" s="139" t="s">
        <v>3710</v>
      </c>
      <c r="E1997" s="42" t="s">
        <v>2798</v>
      </c>
      <c r="F1997" s="246" t="s">
        <v>4676</v>
      </c>
      <c r="G1997" s="359"/>
      <c r="H1997" s="44"/>
      <c r="I1997" s="83"/>
      <c r="J1997" s="48"/>
      <c r="K1997" s="36"/>
      <c r="L1997" s="98">
        <v>38362</v>
      </c>
      <c r="M1997" s="98"/>
      <c r="N1997" t="str">
        <f t="shared" si="67"/>
        <v/>
      </c>
    </row>
    <row r="1998" spans="1:14" hidden="1" outlineLevel="2">
      <c r="A1998" s="285"/>
      <c r="B1998" s="332">
        <f t="shared" si="68"/>
        <v>113</v>
      </c>
      <c r="C1998" s="58" t="s">
        <v>1836</v>
      </c>
      <c r="D1998" s="139" t="s">
        <v>1835</v>
      </c>
      <c r="E1998" s="42" t="s">
        <v>2798</v>
      </c>
      <c r="F1998" s="246" t="s">
        <v>4676</v>
      </c>
      <c r="G1998" s="359" t="s">
        <v>5357</v>
      </c>
      <c r="H1998" s="44"/>
      <c r="I1998" s="83"/>
      <c r="J1998" s="48"/>
      <c r="K1998" s="36"/>
      <c r="L1998" s="98">
        <v>38362</v>
      </c>
      <c r="M1998" s="98"/>
      <c r="N1998" t="str">
        <f t="shared" si="67"/>
        <v/>
      </c>
    </row>
    <row r="1999" spans="1:14" hidden="1" outlineLevel="2">
      <c r="A1999" s="285"/>
      <c r="B1999" s="332">
        <f t="shared" si="68"/>
        <v>113</v>
      </c>
      <c r="C1999" s="58" t="s">
        <v>4345</v>
      </c>
      <c r="D1999" s="139" t="s">
        <v>4344</v>
      </c>
      <c r="E1999" s="42" t="s">
        <v>2798</v>
      </c>
      <c r="F1999" s="246" t="s">
        <v>4676</v>
      </c>
      <c r="G1999" s="359" t="s">
        <v>5357</v>
      </c>
      <c r="H1999" s="44"/>
      <c r="I1999" s="83"/>
      <c r="J1999" s="48"/>
      <c r="K1999" s="36"/>
      <c r="L1999" s="98">
        <v>38362</v>
      </c>
      <c r="M1999" s="98"/>
      <c r="N1999" t="str">
        <f t="shared" si="67"/>
        <v/>
      </c>
    </row>
    <row r="2000" spans="1:14" hidden="1" outlineLevel="2">
      <c r="A2000" s="285"/>
      <c r="B2000" s="332">
        <f t="shared" si="68"/>
        <v>113</v>
      </c>
      <c r="C2000" s="58" t="s">
        <v>2693</v>
      </c>
      <c r="D2000" s="139" t="s">
        <v>2692</v>
      </c>
      <c r="E2000" s="42" t="s">
        <v>2798</v>
      </c>
      <c r="F2000" s="246" t="s">
        <v>4676</v>
      </c>
      <c r="G2000" s="359"/>
      <c r="H2000" s="44"/>
      <c r="I2000" s="83"/>
      <c r="J2000" s="48"/>
      <c r="K2000" s="36"/>
      <c r="L2000" s="98">
        <v>38362</v>
      </c>
      <c r="M2000" s="98"/>
      <c r="N2000" t="str">
        <f t="shared" si="67"/>
        <v/>
      </c>
    </row>
    <row r="2001" spans="1:14" hidden="1" outlineLevel="2">
      <c r="A2001" s="285"/>
      <c r="B2001" s="332">
        <f t="shared" si="68"/>
        <v>113</v>
      </c>
      <c r="C2001" s="58" t="s">
        <v>361</v>
      </c>
      <c r="D2001" s="139" t="s">
        <v>360</v>
      </c>
      <c r="E2001" s="42" t="s">
        <v>2798</v>
      </c>
      <c r="F2001" s="246" t="s">
        <v>4676</v>
      </c>
      <c r="G2001" s="359"/>
      <c r="H2001" s="44"/>
      <c r="I2001" s="83"/>
      <c r="J2001" s="48"/>
      <c r="K2001" s="36"/>
      <c r="L2001" s="98">
        <v>38362</v>
      </c>
      <c r="M2001" s="98"/>
      <c r="N2001" t="str">
        <f t="shared" si="67"/>
        <v/>
      </c>
    </row>
    <row r="2002" spans="1:14" hidden="1" outlineLevel="2">
      <c r="A2002" s="285"/>
      <c r="B2002" s="332">
        <f t="shared" si="68"/>
        <v>113</v>
      </c>
      <c r="C2002" s="58" t="s">
        <v>361</v>
      </c>
      <c r="D2002" s="139" t="s">
        <v>2683</v>
      </c>
      <c r="E2002" s="42" t="s">
        <v>2798</v>
      </c>
      <c r="F2002" s="246" t="s">
        <v>4676</v>
      </c>
      <c r="G2002" s="359"/>
      <c r="H2002" s="44"/>
      <c r="I2002" s="83"/>
      <c r="J2002" s="48"/>
      <c r="K2002" s="36"/>
      <c r="L2002" s="98">
        <v>38362</v>
      </c>
      <c r="M2002" s="98"/>
      <c r="N2002" t="str">
        <f t="shared" si="67"/>
        <v/>
      </c>
    </row>
    <row r="2003" spans="1:14" hidden="1" outlineLevel="2">
      <c r="A2003" s="285"/>
      <c r="B2003" s="332">
        <f t="shared" si="68"/>
        <v>113</v>
      </c>
      <c r="C2003" s="58" t="s">
        <v>1111</v>
      </c>
      <c r="D2003" s="139" t="s">
        <v>1110</v>
      </c>
      <c r="E2003" s="42" t="s">
        <v>2798</v>
      </c>
      <c r="F2003" s="246" t="s">
        <v>4676</v>
      </c>
      <c r="G2003" s="359"/>
      <c r="H2003" s="44"/>
      <c r="I2003" s="83"/>
      <c r="J2003" s="48"/>
      <c r="K2003" s="36"/>
      <c r="L2003" s="98">
        <v>38362</v>
      </c>
      <c r="M2003" s="98"/>
      <c r="N2003" t="str">
        <f t="shared" si="67"/>
        <v/>
      </c>
    </row>
    <row r="2004" spans="1:14" hidden="1" outlineLevel="2">
      <c r="A2004" s="285"/>
      <c r="B2004" s="332">
        <f t="shared" si="68"/>
        <v>113</v>
      </c>
      <c r="C2004" s="58" t="s">
        <v>1838</v>
      </c>
      <c r="D2004" s="139" t="s">
        <v>1837</v>
      </c>
      <c r="E2004" s="42" t="s">
        <v>2798</v>
      </c>
      <c r="F2004" s="246" t="s">
        <v>4676</v>
      </c>
      <c r="G2004" s="359"/>
      <c r="H2004" s="44"/>
      <c r="I2004" s="83"/>
      <c r="J2004" s="48"/>
      <c r="K2004" s="36"/>
      <c r="L2004" s="98">
        <v>38362</v>
      </c>
      <c r="M2004" s="98"/>
      <c r="N2004" t="str">
        <f t="shared" si="67"/>
        <v/>
      </c>
    </row>
    <row r="2005" spans="1:14" hidden="1" outlineLevel="2">
      <c r="A2005" s="285"/>
      <c r="B2005" s="332">
        <f t="shared" si="68"/>
        <v>113</v>
      </c>
      <c r="C2005" s="58" t="s">
        <v>2687</v>
      </c>
      <c r="D2005" s="139" t="s">
        <v>2686</v>
      </c>
      <c r="E2005" s="42" t="s">
        <v>2798</v>
      </c>
      <c r="F2005" s="246" t="s">
        <v>4676</v>
      </c>
      <c r="G2005" s="359"/>
      <c r="H2005" s="44"/>
      <c r="I2005" s="83"/>
      <c r="J2005" s="48"/>
      <c r="K2005" s="36"/>
      <c r="L2005" s="98">
        <v>38362</v>
      </c>
      <c r="M2005" s="98"/>
      <c r="N2005" t="str">
        <f t="shared" si="67"/>
        <v/>
      </c>
    </row>
    <row r="2006" spans="1:14" hidden="1" outlineLevel="2">
      <c r="A2006" s="285"/>
      <c r="B2006" s="332">
        <f t="shared" si="68"/>
        <v>113</v>
      </c>
      <c r="C2006" s="58" t="s">
        <v>3867</v>
      </c>
      <c r="D2006" s="139" t="s">
        <v>3866</v>
      </c>
      <c r="E2006" s="42" t="s">
        <v>2798</v>
      </c>
      <c r="F2006" s="246" t="s">
        <v>4676</v>
      </c>
      <c r="G2006" s="359"/>
      <c r="H2006" s="44"/>
      <c r="I2006" s="83"/>
      <c r="J2006" s="48"/>
      <c r="K2006" s="36"/>
      <c r="L2006" s="98">
        <v>38362</v>
      </c>
      <c r="M2006" s="98"/>
      <c r="N2006" t="str">
        <f t="shared" si="67"/>
        <v/>
      </c>
    </row>
    <row r="2007" spans="1:14" hidden="1" outlineLevel="2">
      <c r="A2007" s="285"/>
      <c r="B2007" s="332">
        <f t="shared" si="68"/>
        <v>113</v>
      </c>
      <c r="C2007" s="58" t="s">
        <v>4853</v>
      </c>
      <c r="D2007" s="139" t="s">
        <v>1823</v>
      </c>
      <c r="E2007" s="42" t="s">
        <v>2798</v>
      </c>
      <c r="F2007" s="246" t="s">
        <v>4676</v>
      </c>
      <c r="G2007" s="359"/>
      <c r="H2007" s="44"/>
      <c r="I2007" s="83"/>
      <c r="J2007" s="48"/>
      <c r="K2007" s="36"/>
      <c r="L2007" s="98">
        <v>38362</v>
      </c>
      <c r="M2007" s="98"/>
      <c r="N2007" t="str">
        <f t="shared" si="67"/>
        <v/>
      </c>
    </row>
    <row r="2008" spans="1:14" hidden="1" outlineLevel="2">
      <c r="A2008" s="285"/>
      <c r="B2008" s="332">
        <f t="shared" si="68"/>
        <v>113</v>
      </c>
      <c r="C2008" s="58" t="s">
        <v>2142</v>
      </c>
      <c r="D2008" s="139" t="s">
        <v>2141</v>
      </c>
      <c r="E2008" s="42" t="s">
        <v>2798</v>
      </c>
      <c r="F2008" s="246" t="s">
        <v>4676</v>
      </c>
      <c r="G2008" s="359"/>
      <c r="H2008" s="44"/>
      <c r="I2008" s="83"/>
      <c r="J2008" s="48"/>
      <c r="K2008" s="36"/>
      <c r="L2008" s="98">
        <v>38362</v>
      </c>
      <c r="M2008" s="98"/>
      <c r="N2008" t="str">
        <f t="shared" si="67"/>
        <v/>
      </c>
    </row>
    <row r="2009" spans="1:14" hidden="1" outlineLevel="2">
      <c r="A2009" s="285"/>
      <c r="B2009" s="332">
        <f t="shared" si="68"/>
        <v>113</v>
      </c>
      <c r="C2009" s="58" t="s">
        <v>3865</v>
      </c>
      <c r="D2009" s="139" t="s">
        <v>3864</v>
      </c>
      <c r="E2009" s="42" t="s">
        <v>2798</v>
      </c>
      <c r="F2009" s="246" t="s">
        <v>4676</v>
      </c>
      <c r="G2009" s="359"/>
      <c r="H2009" s="44"/>
      <c r="I2009" s="83"/>
      <c r="J2009" s="48"/>
      <c r="K2009" s="36"/>
      <c r="L2009" s="98">
        <v>38362</v>
      </c>
      <c r="M2009" s="98"/>
      <c r="N2009" t="str">
        <f t="shared" si="67"/>
        <v/>
      </c>
    </row>
    <row r="2010" spans="1:14" hidden="1" outlineLevel="2">
      <c r="A2010" s="285"/>
      <c r="B2010" s="332">
        <f t="shared" si="68"/>
        <v>113</v>
      </c>
      <c r="C2010" s="58" t="s">
        <v>2780</v>
      </c>
      <c r="D2010" s="139" t="s">
        <v>4103</v>
      </c>
      <c r="E2010" s="42" t="s">
        <v>2798</v>
      </c>
      <c r="F2010" s="246" t="s">
        <v>4676</v>
      </c>
      <c r="G2010" s="359"/>
      <c r="H2010" s="44"/>
      <c r="I2010" s="83"/>
      <c r="J2010" s="48"/>
      <c r="K2010" s="36"/>
      <c r="L2010" s="98">
        <v>38362</v>
      </c>
      <c r="M2010" s="98"/>
      <c r="N2010" t="str">
        <f t="shared" si="67"/>
        <v/>
      </c>
    </row>
    <row r="2011" spans="1:14" hidden="1" outlineLevel="2">
      <c r="A2011" s="285"/>
      <c r="B2011" s="332">
        <f t="shared" si="68"/>
        <v>113</v>
      </c>
      <c r="C2011" s="58" t="s">
        <v>3919</v>
      </c>
      <c r="D2011" s="139" t="s">
        <v>3918</v>
      </c>
      <c r="E2011" s="42" t="s">
        <v>2798</v>
      </c>
      <c r="F2011" s="246" t="s">
        <v>4676</v>
      </c>
      <c r="G2011" s="359"/>
      <c r="H2011" s="44"/>
      <c r="I2011" s="83"/>
      <c r="J2011" s="48"/>
      <c r="K2011" s="36"/>
      <c r="L2011" s="98">
        <v>38362</v>
      </c>
      <c r="M2011" s="98"/>
      <c r="N2011" t="str">
        <f t="shared" si="67"/>
        <v/>
      </c>
    </row>
    <row r="2012" spans="1:14" hidden="1" outlineLevel="2">
      <c r="A2012" s="285"/>
      <c r="B2012" s="332">
        <f t="shared" si="68"/>
        <v>113</v>
      </c>
      <c r="C2012" s="58" t="s">
        <v>3228</v>
      </c>
      <c r="D2012" s="139" t="s">
        <v>3227</v>
      </c>
      <c r="E2012" s="42" t="s">
        <v>2798</v>
      </c>
      <c r="F2012" s="246" t="s">
        <v>4676</v>
      </c>
      <c r="G2012" s="359"/>
      <c r="H2012" s="44"/>
      <c r="I2012" s="83"/>
      <c r="J2012" s="48"/>
      <c r="K2012" s="36"/>
      <c r="L2012" s="98">
        <v>38362</v>
      </c>
      <c r="M2012" s="98"/>
      <c r="N2012" t="str">
        <f t="shared" si="67"/>
        <v/>
      </c>
    </row>
    <row r="2013" spans="1:14" hidden="1" outlineLevel="2">
      <c r="A2013" s="285"/>
      <c r="B2013" s="332">
        <f t="shared" si="68"/>
        <v>113</v>
      </c>
      <c r="C2013" s="58" t="s">
        <v>4545</v>
      </c>
      <c r="D2013" s="139" t="s">
        <v>4544</v>
      </c>
      <c r="E2013" s="42" t="s">
        <v>2798</v>
      </c>
      <c r="F2013" s="246" t="s">
        <v>4676</v>
      </c>
      <c r="G2013" s="359"/>
      <c r="H2013" s="44"/>
      <c r="I2013" s="83"/>
      <c r="J2013" s="48"/>
      <c r="K2013" s="36"/>
      <c r="L2013" s="98">
        <v>38362</v>
      </c>
      <c r="M2013" s="98"/>
      <c r="N2013" t="str">
        <f t="shared" si="67"/>
        <v/>
      </c>
    </row>
    <row r="2014" spans="1:14" hidden="1" outlineLevel="2">
      <c r="A2014" s="285"/>
      <c r="B2014" s="332">
        <f t="shared" si="68"/>
        <v>113</v>
      </c>
      <c r="C2014" s="58" t="s">
        <v>4833</v>
      </c>
      <c r="D2014" s="139" t="s">
        <v>4832</v>
      </c>
      <c r="E2014" s="42" t="s">
        <v>2798</v>
      </c>
      <c r="F2014" s="246" t="s">
        <v>4676</v>
      </c>
      <c r="G2014" s="359"/>
      <c r="H2014" s="44"/>
      <c r="I2014" s="83"/>
      <c r="J2014" s="48"/>
      <c r="K2014" s="36"/>
      <c r="L2014" s="98">
        <v>38362</v>
      </c>
      <c r="M2014" s="98"/>
      <c r="N2014" t="str">
        <f t="shared" si="67"/>
        <v/>
      </c>
    </row>
    <row r="2015" spans="1:14" hidden="1" outlineLevel="2">
      <c r="A2015" s="285"/>
      <c r="B2015" s="332">
        <f t="shared" si="68"/>
        <v>113</v>
      </c>
      <c r="C2015" s="58" t="s">
        <v>3806</v>
      </c>
      <c r="D2015" s="139" t="s">
        <v>3805</v>
      </c>
      <c r="E2015" s="42" t="s">
        <v>2798</v>
      </c>
      <c r="F2015" s="246" t="s">
        <v>4676</v>
      </c>
      <c r="G2015" s="359"/>
      <c r="H2015" s="44"/>
      <c r="I2015" s="83"/>
      <c r="J2015" s="48"/>
      <c r="K2015" s="36"/>
      <c r="L2015" s="98">
        <v>38362</v>
      </c>
      <c r="M2015" s="98"/>
      <c r="N2015" t="str">
        <f t="shared" si="67"/>
        <v/>
      </c>
    </row>
    <row r="2016" spans="1:14" hidden="1" outlineLevel="2">
      <c r="A2016" s="285"/>
      <c r="B2016" s="332">
        <f t="shared" si="68"/>
        <v>113</v>
      </c>
      <c r="C2016" s="58" t="s">
        <v>2727</v>
      </c>
      <c r="D2016" s="139" t="s">
        <v>1999</v>
      </c>
      <c r="E2016" s="42" t="s">
        <v>2798</v>
      </c>
      <c r="F2016" s="246" t="s">
        <v>4676</v>
      </c>
      <c r="G2016" s="359"/>
      <c r="H2016" s="44"/>
      <c r="I2016" s="83"/>
      <c r="J2016" s="48"/>
      <c r="K2016" s="36"/>
      <c r="L2016" s="98">
        <v>38362</v>
      </c>
      <c r="M2016" s="98"/>
      <c r="N2016" t="str">
        <f t="shared" si="67"/>
        <v/>
      </c>
    </row>
    <row r="2017" spans="1:14" hidden="1" outlineLevel="2">
      <c r="A2017" s="285"/>
      <c r="B2017" s="332">
        <f t="shared" si="68"/>
        <v>113</v>
      </c>
      <c r="C2017" s="58" t="s">
        <v>3871</v>
      </c>
      <c r="D2017" s="139" t="s">
        <v>3870</v>
      </c>
      <c r="E2017" s="42" t="s">
        <v>2798</v>
      </c>
      <c r="F2017" s="246" t="s">
        <v>4676</v>
      </c>
      <c r="G2017" s="359"/>
      <c r="H2017" s="44"/>
      <c r="I2017" s="83"/>
      <c r="J2017" s="48"/>
      <c r="K2017" s="36"/>
      <c r="L2017" s="98">
        <v>38362</v>
      </c>
      <c r="M2017" s="98"/>
      <c r="N2017" t="str">
        <f t="shared" si="67"/>
        <v/>
      </c>
    </row>
    <row r="2018" spans="1:14" hidden="1" outlineLevel="2">
      <c r="A2018" s="285"/>
      <c r="B2018" s="332">
        <f t="shared" si="68"/>
        <v>113</v>
      </c>
      <c r="C2018" s="58" t="s">
        <v>3873</v>
      </c>
      <c r="D2018" s="139" t="s">
        <v>3872</v>
      </c>
      <c r="E2018" s="42" t="s">
        <v>2798</v>
      </c>
      <c r="F2018" s="246" t="s">
        <v>4676</v>
      </c>
      <c r="G2018" s="359"/>
      <c r="H2018" s="44"/>
      <c r="I2018" s="83"/>
      <c r="J2018" s="48"/>
      <c r="K2018" s="36"/>
      <c r="L2018" s="98">
        <v>38362</v>
      </c>
      <c r="M2018" s="98"/>
      <c r="N2018" t="str">
        <f t="shared" si="67"/>
        <v/>
      </c>
    </row>
    <row r="2019" spans="1:14" hidden="1" outlineLevel="2">
      <c r="A2019" s="285"/>
      <c r="B2019" s="332">
        <f t="shared" si="68"/>
        <v>113</v>
      </c>
      <c r="C2019" s="58" t="s">
        <v>4963</v>
      </c>
      <c r="D2019" s="139" t="s">
        <v>4962</v>
      </c>
      <c r="E2019" s="42" t="s">
        <v>2798</v>
      </c>
      <c r="F2019" s="246" t="s">
        <v>4676</v>
      </c>
      <c r="G2019" s="359"/>
      <c r="H2019" s="44"/>
      <c r="I2019" s="83"/>
      <c r="J2019" s="48"/>
      <c r="K2019" s="36"/>
      <c r="L2019" s="98">
        <v>38362</v>
      </c>
      <c r="M2019" s="98"/>
      <c r="N2019" t="str">
        <f t="shared" si="67"/>
        <v/>
      </c>
    </row>
    <row r="2020" spans="1:14" hidden="1" outlineLevel="2">
      <c r="A2020" s="285"/>
      <c r="B2020" s="332">
        <f t="shared" si="68"/>
        <v>113</v>
      </c>
      <c r="C2020" s="58" t="s">
        <v>5134</v>
      </c>
      <c r="D2020" s="139" t="s">
        <v>5133</v>
      </c>
      <c r="E2020" s="42" t="s">
        <v>2798</v>
      </c>
      <c r="F2020" s="246" t="s">
        <v>4676</v>
      </c>
      <c r="G2020" s="359"/>
      <c r="H2020" s="44"/>
      <c r="I2020" s="83"/>
      <c r="J2020" s="48"/>
      <c r="K2020" s="36"/>
      <c r="L2020" s="98">
        <v>38362</v>
      </c>
      <c r="M2020" s="98"/>
      <c r="N2020" t="str">
        <f t="shared" si="67"/>
        <v/>
      </c>
    </row>
    <row r="2021" spans="1:14" hidden="1" outlineLevel="2">
      <c r="A2021" s="285"/>
      <c r="B2021" s="332">
        <f t="shared" si="68"/>
        <v>113</v>
      </c>
      <c r="C2021" s="58" t="s">
        <v>2729</v>
      </c>
      <c r="D2021" s="139" t="s">
        <v>2728</v>
      </c>
      <c r="E2021" s="42" t="s">
        <v>2798</v>
      </c>
      <c r="F2021" s="246" t="s">
        <v>4676</v>
      </c>
      <c r="G2021" s="359"/>
      <c r="H2021" s="44"/>
      <c r="I2021" s="83"/>
      <c r="J2021" s="48"/>
      <c r="K2021" s="36"/>
      <c r="L2021" s="98">
        <v>38362</v>
      </c>
      <c r="M2021" s="98"/>
      <c r="N2021" t="str">
        <f t="shared" si="67"/>
        <v/>
      </c>
    </row>
    <row r="2022" spans="1:14" hidden="1" outlineLevel="2">
      <c r="A2022" s="285"/>
      <c r="B2022" s="332">
        <f t="shared" si="68"/>
        <v>113</v>
      </c>
      <c r="C2022" s="58" t="s">
        <v>766</v>
      </c>
      <c r="D2022" s="139" t="s">
        <v>765</v>
      </c>
      <c r="E2022" s="42" t="s">
        <v>2798</v>
      </c>
      <c r="F2022" s="246" t="s">
        <v>4676</v>
      </c>
      <c r="G2022" s="359"/>
      <c r="H2022" s="44"/>
      <c r="I2022" s="83"/>
      <c r="J2022" s="48"/>
      <c r="K2022" s="36"/>
      <c r="L2022" s="98">
        <v>38362</v>
      </c>
      <c r="M2022" s="98"/>
      <c r="N2022" t="str">
        <f t="shared" si="67"/>
        <v/>
      </c>
    </row>
    <row r="2023" spans="1:14" hidden="1" outlineLevel="2">
      <c r="A2023" s="285"/>
      <c r="B2023" s="332">
        <f t="shared" si="68"/>
        <v>113</v>
      </c>
      <c r="C2023" s="58" t="s">
        <v>4263</v>
      </c>
      <c r="D2023" s="139" t="s">
        <v>4262</v>
      </c>
      <c r="E2023" s="42" t="s">
        <v>2798</v>
      </c>
      <c r="F2023" s="246" t="s">
        <v>4676</v>
      </c>
      <c r="G2023" s="359"/>
      <c r="H2023" s="44"/>
      <c r="I2023" s="83"/>
      <c r="J2023" s="48"/>
      <c r="K2023" s="36"/>
      <c r="L2023" s="98">
        <v>38362</v>
      </c>
      <c r="M2023" s="98"/>
      <c r="N2023" t="str">
        <f t="shared" si="67"/>
        <v/>
      </c>
    </row>
    <row r="2024" spans="1:14" hidden="1" outlineLevel="2">
      <c r="A2024" s="285"/>
      <c r="B2024" s="332">
        <f t="shared" si="68"/>
        <v>113</v>
      </c>
      <c r="C2024" s="58" t="s">
        <v>3826</v>
      </c>
      <c r="D2024" s="139" t="s">
        <v>3825</v>
      </c>
      <c r="E2024" s="42" t="s">
        <v>2798</v>
      </c>
      <c r="F2024" s="246" t="s">
        <v>4676</v>
      </c>
      <c r="G2024" s="359"/>
      <c r="H2024" s="44"/>
      <c r="I2024" s="83"/>
      <c r="J2024" s="48"/>
      <c r="K2024" s="36"/>
      <c r="L2024" s="98">
        <v>38362</v>
      </c>
      <c r="M2024" s="98"/>
      <c r="N2024" t="str">
        <f t="shared" si="67"/>
        <v/>
      </c>
    </row>
    <row r="2025" spans="1:14" hidden="1" outlineLevel="2">
      <c r="A2025" s="285"/>
      <c r="B2025" s="332">
        <f t="shared" si="68"/>
        <v>113</v>
      </c>
      <c r="C2025" s="58" t="s">
        <v>2036</v>
      </c>
      <c r="D2025" s="139" t="s">
        <v>2035</v>
      </c>
      <c r="E2025" s="42" t="s">
        <v>2798</v>
      </c>
      <c r="F2025" s="246" t="s">
        <v>4676</v>
      </c>
      <c r="G2025" s="359"/>
      <c r="H2025" s="44"/>
      <c r="I2025" s="83"/>
      <c r="J2025" s="48"/>
      <c r="K2025" s="36"/>
      <c r="L2025" s="98">
        <v>38362</v>
      </c>
      <c r="M2025" s="98"/>
      <c r="N2025" t="str">
        <f t="shared" si="67"/>
        <v/>
      </c>
    </row>
    <row r="2026" spans="1:14" ht="26.4" hidden="1" outlineLevel="2">
      <c r="A2026" s="285"/>
      <c r="B2026" s="332">
        <f t="shared" si="68"/>
        <v>113</v>
      </c>
      <c r="C2026" s="58" t="s">
        <v>2039</v>
      </c>
      <c r="D2026" s="139" t="s">
        <v>2038</v>
      </c>
      <c r="E2026" s="42" t="s">
        <v>2798</v>
      </c>
      <c r="F2026" s="246" t="s">
        <v>4676</v>
      </c>
      <c r="G2026" s="359"/>
      <c r="H2026" s="44"/>
      <c r="I2026" s="83"/>
      <c r="J2026" s="48"/>
      <c r="K2026" s="36"/>
      <c r="L2026" s="98">
        <v>38362</v>
      </c>
      <c r="M2026" s="98"/>
      <c r="N2026" t="str">
        <f t="shared" si="67"/>
        <v/>
      </c>
    </row>
    <row r="2027" spans="1:14" ht="26.4" hidden="1" outlineLevel="2">
      <c r="A2027" s="285"/>
      <c r="B2027" s="332">
        <f t="shared" si="68"/>
        <v>113</v>
      </c>
      <c r="C2027" s="58" t="s">
        <v>2308</v>
      </c>
      <c r="D2027" s="139" t="s">
        <v>2307</v>
      </c>
      <c r="E2027" s="42" t="s">
        <v>2798</v>
      </c>
      <c r="F2027" s="246" t="s">
        <v>4676</v>
      </c>
      <c r="G2027" s="359"/>
      <c r="H2027" s="44"/>
      <c r="I2027" s="83"/>
      <c r="J2027" s="48"/>
      <c r="K2027" s="36"/>
      <c r="L2027" s="98">
        <v>38362</v>
      </c>
      <c r="M2027" s="98"/>
      <c r="N2027" t="str">
        <f t="shared" si="67"/>
        <v/>
      </c>
    </row>
    <row r="2028" spans="1:14" hidden="1" outlineLevel="2">
      <c r="A2028" s="285"/>
      <c r="B2028" s="332">
        <f t="shared" si="68"/>
        <v>113</v>
      </c>
      <c r="C2028" s="58" t="s">
        <v>3766</v>
      </c>
      <c r="D2028" s="139" t="s">
        <v>3765</v>
      </c>
      <c r="E2028" s="42" t="s">
        <v>2798</v>
      </c>
      <c r="F2028" s="246" t="s">
        <v>4676</v>
      </c>
      <c r="G2028" s="359" t="s">
        <v>5357</v>
      </c>
      <c r="H2028" s="44"/>
      <c r="I2028" s="83"/>
      <c r="J2028" s="48"/>
      <c r="K2028" s="36"/>
      <c r="L2028" s="98">
        <v>38362</v>
      </c>
      <c r="M2028" s="98"/>
      <c r="N2028" t="str">
        <f t="shared" si="67"/>
        <v/>
      </c>
    </row>
    <row r="2029" spans="1:14" hidden="1" outlineLevel="2">
      <c r="A2029" s="285"/>
      <c r="B2029" s="332">
        <f t="shared" si="68"/>
        <v>113</v>
      </c>
      <c r="C2029" s="58" t="s">
        <v>3331</v>
      </c>
      <c r="D2029" s="139" t="s">
        <v>3330</v>
      </c>
      <c r="E2029" s="42" t="s">
        <v>2798</v>
      </c>
      <c r="F2029" s="246" t="s">
        <v>4676</v>
      </c>
      <c r="G2029" s="359"/>
      <c r="H2029" s="44"/>
      <c r="I2029" s="83"/>
      <c r="J2029" s="48"/>
      <c r="K2029" s="36"/>
      <c r="L2029" s="98">
        <v>38362</v>
      </c>
      <c r="M2029" s="98"/>
      <c r="N2029" t="str">
        <f t="shared" si="67"/>
        <v/>
      </c>
    </row>
    <row r="2030" spans="1:14" hidden="1" outlineLevel="2">
      <c r="A2030" s="285"/>
      <c r="B2030" s="332">
        <f t="shared" si="68"/>
        <v>113</v>
      </c>
      <c r="C2030" s="58" t="s">
        <v>2362</v>
      </c>
      <c r="D2030" s="139" t="s">
        <v>2361</v>
      </c>
      <c r="E2030" s="42" t="s">
        <v>2798</v>
      </c>
      <c r="F2030" s="246" t="s">
        <v>4676</v>
      </c>
      <c r="G2030" s="359"/>
      <c r="H2030" s="44"/>
      <c r="I2030" s="83"/>
      <c r="J2030" s="48"/>
      <c r="K2030" s="36"/>
      <c r="L2030" s="98">
        <v>38362</v>
      </c>
      <c r="M2030" s="98"/>
      <c r="N2030" t="str">
        <f t="shared" si="67"/>
        <v/>
      </c>
    </row>
    <row r="2031" spans="1:14" hidden="1" outlineLevel="2">
      <c r="A2031" s="285"/>
      <c r="B2031" s="332">
        <f t="shared" si="68"/>
        <v>113</v>
      </c>
      <c r="C2031" s="58" t="s">
        <v>1576</v>
      </c>
      <c r="D2031" s="139" t="s">
        <v>3365</v>
      </c>
      <c r="E2031" s="42" t="s">
        <v>2798</v>
      </c>
      <c r="F2031" s="246" t="s">
        <v>4676</v>
      </c>
      <c r="G2031" s="359"/>
      <c r="H2031" s="44"/>
      <c r="I2031" s="83"/>
      <c r="J2031" s="48"/>
      <c r="K2031" s="36"/>
      <c r="L2031" s="98">
        <v>38362</v>
      </c>
      <c r="M2031" s="98"/>
      <c r="N2031" t="str">
        <f t="shared" si="67"/>
        <v/>
      </c>
    </row>
    <row r="2032" spans="1:14" hidden="1" outlineLevel="2">
      <c r="A2032" s="285"/>
      <c r="B2032" s="332">
        <f t="shared" si="68"/>
        <v>113</v>
      </c>
      <c r="C2032" s="58" t="s">
        <v>1578</v>
      </c>
      <c r="D2032" s="139" t="s">
        <v>1577</v>
      </c>
      <c r="E2032" s="42" t="s">
        <v>2798</v>
      </c>
      <c r="F2032" s="246" t="s">
        <v>4676</v>
      </c>
      <c r="G2032" s="359"/>
      <c r="H2032" s="44"/>
      <c r="I2032" s="83"/>
      <c r="J2032" s="48"/>
      <c r="K2032" s="36"/>
      <c r="L2032" s="98">
        <v>38362</v>
      </c>
      <c r="M2032" s="98"/>
      <c r="N2032" t="str">
        <f t="shared" si="67"/>
        <v/>
      </c>
    </row>
    <row r="2033" spans="1:14" hidden="1" outlineLevel="2">
      <c r="A2033" s="285"/>
      <c r="B2033" s="332">
        <f t="shared" si="68"/>
        <v>113</v>
      </c>
      <c r="C2033" s="58" t="s">
        <v>3483</v>
      </c>
      <c r="D2033" s="139" t="s">
        <v>3482</v>
      </c>
      <c r="E2033" s="42" t="s">
        <v>2798</v>
      </c>
      <c r="F2033" s="246" t="s">
        <v>4676</v>
      </c>
      <c r="G2033" s="359"/>
      <c r="H2033" s="44"/>
      <c r="I2033" s="83"/>
      <c r="J2033" s="48"/>
      <c r="K2033" s="36"/>
      <c r="L2033" s="98">
        <v>38362</v>
      </c>
      <c r="M2033" s="98"/>
      <c r="N2033" t="str">
        <f t="shared" si="67"/>
        <v/>
      </c>
    </row>
    <row r="2034" spans="1:14" hidden="1" outlineLevel="2">
      <c r="A2034" s="285"/>
      <c r="B2034" s="332">
        <f t="shared" si="68"/>
        <v>113</v>
      </c>
      <c r="C2034" s="58" t="s">
        <v>940</v>
      </c>
      <c r="D2034" s="139" t="s">
        <v>3484</v>
      </c>
      <c r="E2034" s="42" t="s">
        <v>2798</v>
      </c>
      <c r="F2034" s="246" t="s">
        <v>4676</v>
      </c>
      <c r="G2034" s="359"/>
      <c r="H2034" s="44"/>
      <c r="I2034" s="83"/>
      <c r="J2034" s="48"/>
      <c r="K2034" s="36"/>
      <c r="L2034" s="98">
        <v>38362</v>
      </c>
      <c r="M2034" s="98"/>
      <c r="N2034" t="str">
        <f t="shared" si="67"/>
        <v/>
      </c>
    </row>
    <row r="2035" spans="1:14" hidden="1" outlineLevel="2">
      <c r="A2035" s="285"/>
      <c r="B2035" s="332">
        <f t="shared" si="68"/>
        <v>113</v>
      </c>
      <c r="C2035" s="58" t="s">
        <v>942</v>
      </c>
      <c r="D2035" s="139" t="s">
        <v>941</v>
      </c>
      <c r="E2035" s="42" t="s">
        <v>2798</v>
      </c>
      <c r="F2035" s="246" t="s">
        <v>4676</v>
      </c>
      <c r="G2035" s="359"/>
      <c r="H2035" s="44"/>
      <c r="I2035" s="83"/>
      <c r="J2035" s="48"/>
      <c r="K2035" s="36"/>
      <c r="L2035" s="98">
        <v>38362</v>
      </c>
      <c r="M2035" s="98"/>
      <c r="N2035" t="str">
        <f t="shared" si="67"/>
        <v/>
      </c>
    </row>
    <row r="2036" spans="1:14" hidden="1" outlineLevel="2">
      <c r="A2036" s="285"/>
      <c r="B2036" s="332">
        <f t="shared" si="68"/>
        <v>113</v>
      </c>
      <c r="C2036" s="58" t="s">
        <v>1727</v>
      </c>
      <c r="D2036" s="139" t="s">
        <v>943</v>
      </c>
      <c r="E2036" s="42" t="s">
        <v>2798</v>
      </c>
      <c r="F2036" s="246" t="s">
        <v>4676</v>
      </c>
      <c r="G2036" s="359"/>
      <c r="H2036" s="44"/>
      <c r="I2036" s="83"/>
      <c r="J2036" s="48"/>
      <c r="K2036" s="36"/>
      <c r="L2036" s="98">
        <v>38362</v>
      </c>
      <c r="M2036" s="98"/>
      <c r="N2036" t="str">
        <f t="shared" si="67"/>
        <v/>
      </c>
    </row>
    <row r="2037" spans="1:14" hidden="1" outlineLevel="2">
      <c r="A2037" s="285"/>
      <c r="B2037" s="332">
        <f t="shared" si="68"/>
        <v>113</v>
      </c>
      <c r="C2037" s="58" t="s">
        <v>2839</v>
      </c>
      <c r="D2037" s="139" t="s">
        <v>2838</v>
      </c>
      <c r="E2037" s="42" t="s">
        <v>2798</v>
      </c>
      <c r="F2037" s="246" t="s">
        <v>4676</v>
      </c>
      <c r="G2037" s="359"/>
      <c r="H2037" s="44"/>
      <c r="I2037" s="83"/>
      <c r="J2037" s="48"/>
      <c r="K2037" s="36"/>
      <c r="L2037" s="98">
        <v>38362</v>
      </c>
      <c r="M2037" s="98"/>
      <c r="N2037" t="str">
        <f t="shared" si="67"/>
        <v/>
      </c>
    </row>
    <row r="2038" spans="1:14" hidden="1" outlineLevel="2">
      <c r="A2038" s="285"/>
      <c r="B2038" s="332">
        <f t="shared" si="68"/>
        <v>113</v>
      </c>
      <c r="C2038" s="58" t="s">
        <v>3798</v>
      </c>
      <c r="D2038" s="139" t="s">
        <v>3797</v>
      </c>
      <c r="E2038" s="42" t="s">
        <v>2798</v>
      </c>
      <c r="F2038" s="246" t="s">
        <v>4676</v>
      </c>
      <c r="G2038" s="359"/>
      <c r="H2038" s="44"/>
      <c r="I2038" s="83"/>
      <c r="J2038" s="48"/>
      <c r="K2038" s="36"/>
      <c r="L2038" s="98">
        <v>38362</v>
      </c>
      <c r="M2038" s="98"/>
      <c r="N2038" t="str">
        <f t="shared" si="67"/>
        <v/>
      </c>
    </row>
    <row r="2039" spans="1:14" hidden="1" outlineLevel="2">
      <c r="A2039" s="285"/>
      <c r="B2039" s="332">
        <f t="shared" si="68"/>
        <v>113</v>
      </c>
      <c r="C2039" s="58" t="s">
        <v>3778</v>
      </c>
      <c r="D2039" s="139" t="s">
        <v>3777</v>
      </c>
      <c r="E2039" s="42" t="s">
        <v>2798</v>
      </c>
      <c r="F2039" s="246" t="s">
        <v>4676</v>
      </c>
      <c r="G2039" s="359"/>
      <c r="H2039" s="44"/>
      <c r="I2039" s="83"/>
      <c r="J2039" s="48"/>
      <c r="K2039" s="36"/>
      <c r="L2039" s="98">
        <v>38362</v>
      </c>
      <c r="M2039" s="98"/>
      <c r="N2039" t="str">
        <f t="shared" ref="N2039:N2102" si="69">IF(D2039="NA","",IF(COUNTIF($D$2:$D$4998,D2039)&gt;1,"DUPLICATE",""))</f>
        <v/>
      </c>
    </row>
    <row r="2040" spans="1:14" hidden="1" outlineLevel="2">
      <c r="A2040" s="285"/>
      <c r="B2040" s="332">
        <f t="shared" si="68"/>
        <v>113</v>
      </c>
      <c r="C2040" s="58" t="s">
        <v>3780</v>
      </c>
      <c r="D2040" s="139" t="s">
        <v>3779</v>
      </c>
      <c r="E2040" s="42" t="s">
        <v>2798</v>
      </c>
      <c r="F2040" s="246" t="s">
        <v>4676</v>
      </c>
      <c r="G2040" s="359"/>
      <c r="H2040" s="44"/>
      <c r="I2040" s="83"/>
      <c r="J2040" s="48"/>
      <c r="K2040" s="36"/>
      <c r="L2040" s="98">
        <v>38362</v>
      </c>
      <c r="M2040" s="98"/>
      <c r="N2040" t="str">
        <f t="shared" si="69"/>
        <v/>
      </c>
    </row>
    <row r="2041" spans="1:14" hidden="1" outlineLevel="2">
      <c r="A2041" s="285"/>
      <c r="B2041" s="332">
        <f t="shared" si="68"/>
        <v>113</v>
      </c>
      <c r="C2041" s="58" t="s">
        <v>3224</v>
      </c>
      <c r="D2041" s="139" t="s">
        <v>3223</v>
      </c>
      <c r="E2041" s="42" t="s">
        <v>2798</v>
      </c>
      <c r="F2041" s="246" t="s">
        <v>4676</v>
      </c>
      <c r="G2041" s="359"/>
      <c r="H2041" s="44"/>
      <c r="I2041" s="83"/>
      <c r="J2041" s="48"/>
      <c r="K2041" s="36"/>
      <c r="L2041" s="98">
        <v>38362</v>
      </c>
      <c r="M2041" s="98"/>
      <c r="N2041" t="str">
        <f t="shared" si="69"/>
        <v/>
      </c>
    </row>
    <row r="2042" spans="1:14" hidden="1" outlineLevel="2">
      <c r="A2042" s="285"/>
      <c r="B2042" s="332">
        <f t="shared" si="68"/>
        <v>113</v>
      </c>
      <c r="C2042" s="58" t="s">
        <v>787</v>
      </c>
      <c r="D2042" s="139" t="s">
        <v>786</v>
      </c>
      <c r="E2042" s="42" t="s">
        <v>2798</v>
      </c>
      <c r="F2042" s="246" t="s">
        <v>4676</v>
      </c>
      <c r="G2042" s="359"/>
      <c r="H2042" s="44"/>
      <c r="I2042" s="83"/>
      <c r="J2042" s="48"/>
      <c r="K2042" s="36"/>
      <c r="L2042" s="98">
        <v>38362</v>
      </c>
      <c r="M2042" s="98"/>
      <c r="N2042" t="str">
        <f t="shared" si="69"/>
        <v/>
      </c>
    </row>
    <row r="2043" spans="1:14" hidden="1" outlineLevel="2">
      <c r="A2043" s="285"/>
      <c r="B2043" s="332">
        <f t="shared" si="68"/>
        <v>113</v>
      </c>
      <c r="C2043" s="58" t="s">
        <v>5132</v>
      </c>
      <c r="D2043" s="139" t="s">
        <v>5131</v>
      </c>
      <c r="E2043" s="42" t="s">
        <v>2798</v>
      </c>
      <c r="F2043" s="246" t="s">
        <v>4676</v>
      </c>
      <c r="G2043" s="359"/>
      <c r="H2043" s="44"/>
      <c r="I2043" s="83"/>
      <c r="J2043" s="48"/>
      <c r="K2043" s="36"/>
      <c r="L2043" s="98">
        <v>38362</v>
      </c>
      <c r="M2043" s="98"/>
      <c r="N2043" t="str">
        <f t="shared" si="69"/>
        <v/>
      </c>
    </row>
    <row r="2044" spans="1:14" hidden="1" outlineLevel="2">
      <c r="A2044" s="285"/>
      <c r="B2044" s="332">
        <f t="shared" si="68"/>
        <v>113</v>
      </c>
      <c r="C2044" s="58" t="s">
        <v>4338</v>
      </c>
      <c r="D2044" s="139" t="s">
        <v>4339</v>
      </c>
      <c r="E2044" s="42" t="s">
        <v>2798</v>
      </c>
      <c r="F2044" s="246" t="s">
        <v>4676</v>
      </c>
      <c r="G2044" s="359" t="s">
        <v>5357</v>
      </c>
      <c r="H2044" s="44"/>
      <c r="I2044" s="83"/>
      <c r="J2044" s="48"/>
      <c r="K2044" s="36"/>
      <c r="L2044" s="98">
        <v>38362</v>
      </c>
      <c r="M2044" s="98"/>
      <c r="N2044" t="str">
        <f t="shared" si="69"/>
        <v/>
      </c>
    </row>
    <row r="2045" spans="1:14" hidden="1" outlineLevel="2">
      <c r="A2045" s="285"/>
      <c r="B2045" s="332">
        <f t="shared" si="68"/>
        <v>113</v>
      </c>
      <c r="C2045" s="58" t="s">
        <v>4837</v>
      </c>
      <c r="D2045" s="139" t="s">
        <v>4836</v>
      </c>
      <c r="E2045" s="42" t="s">
        <v>2798</v>
      </c>
      <c r="F2045" s="246" t="s">
        <v>4676</v>
      </c>
      <c r="G2045" s="359"/>
      <c r="H2045" s="44"/>
      <c r="I2045" s="83"/>
      <c r="J2045" s="48"/>
      <c r="K2045" s="36"/>
      <c r="L2045" s="98">
        <v>38362</v>
      </c>
      <c r="M2045" s="98"/>
      <c r="N2045" t="str">
        <f t="shared" si="69"/>
        <v/>
      </c>
    </row>
    <row r="2046" spans="1:14" hidden="1" outlineLevel="2">
      <c r="A2046" s="285"/>
      <c r="B2046" s="332">
        <f t="shared" si="68"/>
        <v>113</v>
      </c>
      <c r="C2046" s="58" t="s">
        <v>2041</v>
      </c>
      <c r="D2046" s="139" t="s">
        <v>2040</v>
      </c>
      <c r="E2046" s="42" t="s">
        <v>2798</v>
      </c>
      <c r="F2046" s="246" t="s">
        <v>4676</v>
      </c>
      <c r="G2046" s="359"/>
      <c r="H2046" s="44"/>
      <c r="I2046" s="83"/>
      <c r="J2046" s="48"/>
      <c r="K2046" s="36"/>
      <c r="L2046" s="98">
        <v>38362</v>
      </c>
      <c r="M2046" s="98"/>
      <c r="N2046" t="str">
        <f t="shared" si="69"/>
        <v/>
      </c>
    </row>
    <row r="2047" spans="1:14" hidden="1" outlineLevel="2">
      <c r="A2047" s="285"/>
      <c r="B2047" s="332">
        <f t="shared" si="68"/>
        <v>113</v>
      </c>
      <c r="C2047" s="58" t="s">
        <v>754</v>
      </c>
      <c r="D2047" s="139" t="s">
        <v>5120</v>
      </c>
      <c r="E2047" s="42" t="s">
        <v>2798</v>
      </c>
      <c r="F2047" s="246" t="s">
        <v>4676</v>
      </c>
      <c r="G2047" s="359"/>
      <c r="H2047" s="44"/>
      <c r="I2047" s="83"/>
      <c r="J2047" s="48"/>
      <c r="K2047" s="36"/>
      <c r="L2047" s="98">
        <v>38362</v>
      </c>
      <c r="M2047" s="98"/>
      <c r="N2047" t="str">
        <f t="shared" si="69"/>
        <v/>
      </c>
    </row>
    <row r="2048" spans="1:14" hidden="1" outlineLevel="2">
      <c r="A2048" s="285"/>
      <c r="B2048" s="332">
        <f t="shared" ref="B2048:B2111" si="70">IF(A2048&gt;0,A2048,B2047)</f>
        <v>113</v>
      </c>
      <c r="C2048" s="58" t="s">
        <v>3854</v>
      </c>
      <c r="D2048" s="139" t="s">
        <v>3853</v>
      </c>
      <c r="E2048" s="42" t="s">
        <v>2798</v>
      </c>
      <c r="F2048" s="246" t="s">
        <v>4676</v>
      </c>
      <c r="G2048" s="359"/>
      <c r="H2048" s="44"/>
      <c r="I2048" s="83"/>
      <c r="J2048" s="48"/>
      <c r="K2048" s="36"/>
      <c r="L2048" s="98">
        <v>38362</v>
      </c>
      <c r="M2048" s="98"/>
      <c r="N2048" t="str">
        <f t="shared" si="69"/>
        <v/>
      </c>
    </row>
    <row r="2049" spans="1:14" hidden="1" outlineLevel="2">
      <c r="A2049" s="285"/>
      <c r="B2049" s="332">
        <f t="shared" si="70"/>
        <v>113</v>
      </c>
      <c r="C2049" s="58" t="s">
        <v>3076</v>
      </c>
      <c r="D2049" s="139" t="s">
        <v>3075</v>
      </c>
      <c r="E2049" s="42" t="s">
        <v>2798</v>
      </c>
      <c r="F2049" s="246" t="s">
        <v>4676</v>
      </c>
      <c r="G2049" s="359"/>
      <c r="H2049" s="44"/>
      <c r="I2049" s="83"/>
      <c r="J2049" s="48"/>
      <c r="K2049" s="36"/>
      <c r="L2049" s="98">
        <v>38362</v>
      </c>
      <c r="M2049" s="98"/>
      <c r="N2049" t="str">
        <f t="shared" si="69"/>
        <v/>
      </c>
    </row>
    <row r="2050" spans="1:14" ht="26.4" hidden="1" outlineLevel="2">
      <c r="A2050" s="285"/>
      <c r="B2050" s="332">
        <f t="shared" si="70"/>
        <v>113</v>
      </c>
      <c r="C2050" s="58" t="s">
        <v>5144</v>
      </c>
      <c r="D2050" s="139" t="s">
        <v>5143</v>
      </c>
      <c r="E2050" s="42" t="s">
        <v>2798</v>
      </c>
      <c r="F2050" s="246" t="s">
        <v>4676</v>
      </c>
      <c r="G2050" s="359"/>
      <c r="H2050" s="44"/>
      <c r="I2050" s="83"/>
      <c r="J2050" s="48"/>
      <c r="K2050" s="36"/>
      <c r="L2050" s="98">
        <v>38362</v>
      </c>
      <c r="M2050" s="98"/>
      <c r="N2050" t="str">
        <f t="shared" si="69"/>
        <v/>
      </c>
    </row>
    <row r="2051" spans="1:14" hidden="1" outlineLevel="2">
      <c r="A2051" s="285"/>
      <c r="B2051" s="332">
        <f t="shared" si="70"/>
        <v>113</v>
      </c>
      <c r="C2051" s="58" t="s">
        <v>3072</v>
      </c>
      <c r="D2051" s="139" t="s">
        <v>1281</v>
      </c>
      <c r="E2051" s="42" t="s">
        <v>2798</v>
      </c>
      <c r="F2051" s="246" t="s">
        <v>4676</v>
      </c>
      <c r="G2051" s="359"/>
      <c r="H2051" s="44"/>
      <c r="I2051" s="83"/>
      <c r="J2051" s="48"/>
      <c r="K2051" s="36"/>
      <c r="L2051" s="98">
        <v>38362</v>
      </c>
      <c r="M2051" s="98"/>
      <c r="N2051" t="str">
        <f t="shared" si="69"/>
        <v/>
      </c>
    </row>
    <row r="2052" spans="1:14" ht="26.4" hidden="1" outlineLevel="2">
      <c r="A2052" s="285"/>
      <c r="B2052" s="332">
        <f t="shared" si="70"/>
        <v>113</v>
      </c>
      <c r="C2052" s="58" t="s">
        <v>3074</v>
      </c>
      <c r="D2052" s="139" t="s">
        <v>3073</v>
      </c>
      <c r="E2052" s="42" t="s">
        <v>2798</v>
      </c>
      <c r="F2052" s="246" t="s">
        <v>4676</v>
      </c>
      <c r="G2052" s="359"/>
      <c r="H2052" s="44"/>
      <c r="I2052" s="83"/>
      <c r="J2052" s="48"/>
      <c r="K2052" s="36"/>
      <c r="L2052" s="98">
        <v>38362</v>
      </c>
      <c r="M2052" s="98"/>
      <c r="N2052" t="str">
        <f t="shared" si="69"/>
        <v/>
      </c>
    </row>
    <row r="2053" spans="1:14" hidden="1" outlineLevel="2">
      <c r="A2053" s="285"/>
      <c r="B2053" s="332">
        <f t="shared" si="70"/>
        <v>113</v>
      </c>
      <c r="C2053" s="58" t="s">
        <v>5119</v>
      </c>
      <c r="D2053" s="139" t="s">
        <v>3077</v>
      </c>
      <c r="E2053" s="42" t="s">
        <v>2798</v>
      </c>
      <c r="F2053" s="246" t="s">
        <v>4676</v>
      </c>
      <c r="G2053" s="359"/>
      <c r="H2053" s="44"/>
      <c r="I2053" s="83"/>
      <c r="J2053" s="48"/>
      <c r="K2053" s="36"/>
      <c r="L2053" s="98">
        <v>38362</v>
      </c>
      <c r="M2053" s="98"/>
      <c r="N2053" t="str">
        <f t="shared" si="69"/>
        <v/>
      </c>
    </row>
    <row r="2054" spans="1:14" hidden="1" outlineLevel="2">
      <c r="A2054" s="285"/>
      <c r="B2054" s="332">
        <f t="shared" si="70"/>
        <v>113</v>
      </c>
      <c r="C2054" s="58" t="s">
        <v>3792</v>
      </c>
      <c r="D2054" s="139" t="s">
        <v>3791</v>
      </c>
      <c r="E2054" s="42" t="s">
        <v>2798</v>
      </c>
      <c r="F2054" s="246" t="s">
        <v>4676</v>
      </c>
      <c r="G2054" s="359"/>
      <c r="H2054" s="44"/>
      <c r="I2054" s="83"/>
      <c r="J2054" s="48"/>
      <c r="K2054" s="36"/>
      <c r="L2054" s="98">
        <v>38362</v>
      </c>
      <c r="M2054" s="98"/>
      <c r="N2054" t="str">
        <f t="shared" si="69"/>
        <v/>
      </c>
    </row>
    <row r="2055" spans="1:14" ht="26.4" hidden="1" outlineLevel="2">
      <c r="A2055" s="285"/>
      <c r="B2055" s="332">
        <f t="shared" si="70"/>
        <v>113</v>
      </c>
      <c r="C2055" s="58" t="s">
        <v>3216</v>
      </c>
      <c r="D2055" s="139" t="s">
        <v>3215</v>
      </c>
      <c r="E2055" s="42" t="s">
        <v>2798</v>
      </c>
      <c r="F2055" s="246" t="s">
        <v>4676</v>
      </c>
      <c r="G2055" s="359"/>
      <c r="H2055" s="44"/>
      <c r="I2055" s="83"/>
      <c r="J2055" s="48"/>
      <c r="K2055" s="36"/>
      <c r="L2055" s="98">
        <v>38362</v>
      </c>
      <c r="M2055" s="98"/>
      <c r="N2055" t="str">
        <f t="shared" si="69"/>
        <v/>
      </c>
    </row>
    <row r="2056" spans="1:14" ht="26.4" hidden="1" outlineLevel="2">
      <c r="A2056" s="285"/>
      <c r="B2056" s="332">
        <f t="shared" si="70"/>
        <v>113</v>
      </c>
      <c r="C2056" s="58" t="s">
        <v>3214</v>
      </c>
      <c r="D2056" s="139" t="s">
        <v>3213</v>
      </c>
      <c r="E2056" s="42" t="s">
        <v>2798</v>
      </c>
      <c r="F2056" s="246" t="s">
        <v>4676</v>
      </c>
      <c r="G2056" s="359"/>
      <c r="H2056" s="44"/>
      <c r="I2056" s="83"/>
      <c r="J2056" s="48"/>
      <c r="K2056" s="36"/>
      <c r="L2056" s="98">
        <v>38362</v>
      </c>
      <c r="M2056" s="98"/>
      <c r="N2056" t="str">
        <f t="shared" si="69"/>
        <v/>
      </c>
    </row>
    <row r="2057" spans="1:14" hidden="1" outlineLevel="2">
      <c r="A2057" s="285"/>
      <c r="B2057" s="332">
        <f t="shared" si="70"/>
        <v>113</v>
      </c>
      <c r="C2057" s="58" t="s">
        <v>4336</v>
      </c>
      <c r="D2057" s="139" t="s">
        <v>23</v>
      </c>
      <c r="E2057" s="42" t="s">
        <v>2798</v>
      </c>
      <c r="F2057" s="246" t="s">
        <v>4676</v>
      </c>
      <c r="G2057" s="359"/>
      <c r="H2057" s="44"/>
      <c r="I2057" s="83"/>
      <c r="J2057" s="48"/>
      <c r="K2057" s="36"/>
      <c r="L2057" s="98">
        <v>38362</v>
      </c>
      <c r="M2057" s="98"/>
      <c r="N2057" t="str">
        <f t="shared" si="69"/>
        <v/>
      </c>
    </row>
    <row r="2058" spans="1:14" hidden="1" outlineLevel="2">
      <c r="A2058" s="285"/>
      <c r="B2058" s="332">
        <f t="shared" si="70"/>
        <v>113</v>
      </c>
      <c r="C2058" s="58" t="s">
        <v>3796</v>
      </c>
      <c r="D2058" s="139" t="s">
        <v>3795</v>
      </c>
      <c r="E2058" s="42" t="s">
        <v>2798</v>
      </c>
      <c r="F2058" s="246" t="s">
        <v>4676</v>
      </c>
      <c r="G2058" s="359"/>
      <c r="H2058" s="44"/>
      <c r="I2058" s="83"/>
      <c r="J2058" s="48"/>
      <c r="K2058" s="36"/>
      <c r="L2058" s="98">
        <v>38362</v>
      </c>
      <c r="M2058" s="98"/>
      <c r="N2058" t="str">
        <f t="shared" si="69"/>
        <v/>
      </c>
    </row>
    <row r="2059" spans="1:14" ht="26.4" hidden="1" outlineLevel="2">
      <c r="A2059" s="285"/>
      <c r="B2059" s="332">
        <f t="shared" si="70"/>
        <v>113</v>
      </c>
      <c r="C2059" s="58" t="s">
        <v>4835</v>
      </c>
      <c r="D2059" s="139" t="s">
        <v>4834</v>
      </c>
      <c r="E2059" s="42" t="s">
        <v>2798</v>
      </c>
      <c r="F2059" s="246" t="s">
        <v>4676</v>
      </c>
      <c r="G2059" s="359"/>
      <c r="H2059" s="44"/>
      <c r="I2059" s="83"/>
      <c r="J2059" s="48"/>
      <c r="K2059" s="36"/>
      <c r="L2059" s="98">
        <v>38362</v>
      </c>
      <c r="M2059" s="98"/>
      <c r="N2059" t="str">
        <f t="shared" si="69"/>
        <v/>
      </c>
    </row>
    <row r="2060" spans="1:14" hidden="1" outlineLevel="2">
      <c r="A2060" s="285"/>
      <c r="B2060" s="332">
        <f t="shared" si="70"/>
        <v>113</v>
      </c>
      <c r="C2060" s="58" t="s">
        <v>18</v>
      </c>
      <c r="D2060" s="139" t="s">
        <v>17</v>
      </c>
      <c r="E2060" s="42" t="s">
        <v>2798</v>
      </c>
      <c r="F2060" s="246" t="s">
        <v>4676</v>
      </c>
      <c r="G2060" s="359"/>
      <c r="H2060" s="44"/>
      <c r="I2060" s="83"/>
      <c r="J2060" s="48"/>
      <c r="K2060" s="36"/>
      <c r="L2060" s="98">
        <v>38362</v>
      </c>
      <c r="M2060" s="98"/>
      <c r="N2060" t="str">
        <f t="shared" si="69"/>
        <v/>
      </c>
    </row>
    <row r="2061" spans="1:14" hidden="1" outlineLevel="2">
      <c r="A2061" s="285"/>
      <c r="B2061" s="332">
        <f t="shared" si="70"/>
        <v>113</v>
      </c>
      <c r="C2061" s="58" t="s">
        <v>3782</v>
      </c>
      <c r="D2061" s="139" t="s">
        <v>3781</v>
      </c>
      <c r="E2061" s="42" t="s">
        <v>2798</v>
      </c>
      <c r="F2061" s="246" t="s">
        <v>4676</v>
      </c>
      <c r="G2061" s="359"/>
      <c r="H2061" s="44"/>
      <c r="I2061" s="83"/>
      <c r="J2061" s="48"/>
      <c r="K2061" s="36"/>
      <c r="L2061" s="98">
        <v>38362</v>
      </c>
      <c r="M2061" s="98"/>
      <c r="N2061" t="str">
        <f t="shared" si="69"/>
        <v/>
      </c>
    </row>
    <row r="2062" spans="1:14" hidden="1" outlineLevel="2">
      <c r="A2062" s="285"/>
      <c r="B2062" s="332">
        <f t="shared" si="70"/>
        <v>113</v>
      </c>
      <c r="C2062" s="58" t="s">
        <v>3774</v>
      </c>
      <c r="D2062" s="139" t="s">
        <v>3773</v>
      </c>
      <c r="E2062" s="42" t="s">
        <v>2798</v>
      </c>
      <c r="F2062" s="246" t="s">
        <v>4676</v>
      </c>
      <c r="G2062" s="359"/>
      <c r="H2062" s="44"/>
      <c r="I2062" s="83"/>
      <c r="J2062" s="48"/>
      <c r="K2062" s="36"/>
      <c r="L2062" s="98">
        <v>38362</v>
      </c>
      <c r="M2062" s="98"/>
      <c r="N2062" t="str">
        <f t="shared" si="69"/>
        <v/>
      </c>
    </row>
    <row r="2063" spans="1:14" hidden="1" outlineLevel="2">
      <c r="A2063" s="285"/>
      <c r="B2063" s="332">
        <f t="shared" si="70"/>
        <v>113</v>
      </c>
      <c r="C2063" s="58" t="s">
        <v>3776</v>
      </c>
      <c r="D2063" s="139" t="s">
        <v>3775</v>
      </c>
      <c r="E2063" s="42" t="s">
        <v>2798</v>
      </c>
      <c r="F2063" s="246" t="s">
        <v>4676</v>
      </c>
      <c r="G2063" s="359"/>
      <c r="H2063" s="44"/>
      <c r="I2063" s="83"/>
      <c r="J2063" s="48"/>
      <c r="K2063" s="36"/>
      <c r="L2063" s="98">
        <v>38362</v>
      </c>
      <c r="M2063" s="98"/>
      <c r="N2063" t="str">
        <f t="shared" si="69"/>
        <v/>
      </c>
    </row>
    <row r="2064" spans="1:14" hidden="1" outlineLevel="2">
      <c r="A2064" s="285"/>
      <c r="B2064" s="332">
        <f t="shared" si="70"/>
        <v>113</v>
      </c>
      <c r="C2064" s="58" t="s">
        <v>3788</v>
      </c>
      <c r="D2064" s="139" t="s">
        <v>3787</v>
      </c>
      <c r="E2064" s="42" t="s">
        <v>2798</v>
      </c>
      <c r="F2064" s="246" t="s">
        <v>4676</v>
      </c>
      <c r="G2064" s="359"/>
      <c r="H2064" s="44"/>
      <c r="I2064" s="83"/>
      <c r="J2064" s="48"/>
      <c r="K2064" s="36"/>
      <c r="L2064" s="98">
        <v>38362</v>
      </c>
      <c r="M2064" s="98"/>
      <c r="N2064" t="str">
        <f t="shared" si="69"/>
        <v/>
      </c>
    </row>
    <row r="2065" spans="1:14" hidden="1" outlineLevel="2">
      <c r="A2065" s="285"/>
      <c r="B2065" s="332">
        <f t="shared" si="70"/>
        <v>113</v>
      </c>
      <c r="C2065" s="58" t="s">
        <v>677</v>
      </c>
      <c r="D2065" s="139" t="s">
        <v>676</v>
      </c>
      <c r="E2065" s="42" t="s">
        <v>2798</v>
      </c>
      <c r="F2065" s="246" t="s">
        <v>4676</v>
      </c>
      <c r="G2065" s="359"/>
      <c r="H2065" s="44"/>
      <c r="I2065" s="83"/>
      <c r="J2065" s="48"/>
      <c r="K2065" s="36"/>
      <c r="L2065" s="98">
        <v>38362</v>
      </c>
      <c r="M2065" s="98"/>
      <c r="N2065" t="str">
        <f t="shared" si="69"/>
        <v/>
      </c>
    </row>
    <row r="2066" spans="1:14" hidden="1" outlineLevel="2">
      <c r="A2066" s="285"/>
      <c r="B2066" s="332">
        <f t="shared" si="70"/>
        <v>113</v>
      </c>
      <c r="C2066" s="58" t="s">
        <v>1729</v>
      </c>
      <c r="D2066" s="139" t="s">
        <v>1728</v>
      </c>
      <c r="E2066" s="42" t="s">
        <v>2798</v>
      </c>
      <c r="F2066" s="246" t="s">
        <v>4676</v>
      </c>
      <c r="G2066" s="359"/>
      <c r="H2066" s="44"/>
      <c r="I2066" s="83"/>
      <c r="J2066" s="48"/>
      <c r="K2066" s="36"/>
      <c r="L2066" s="98">
        <v>38362</v>
      </c>
      <c r="M2066" s="98"/>
      <c r="N2066" t="str">
        <f t="shared" si="69"/>
        <v/>
      </c>
    </row>
    <row r="2067" spans="1:14" hidden="1" outlineLevel="2">
      <c r="A2067" s="285"/>
      <c r="B2067" s="332">
        <f t="shared" si="70"/>
        <v>113</v>
      </c>
      <c r="C2067" s="58" t="s">
        <v>1731</v>
      </c>
      <c r="D2067" s="139" t="s">
        <v>1730</v>
      </c>
      <c r="E2067" s="42" t="s">
        <v>2798</v>
      </c>
      <c r="F2067" s="246" t="s">
        <v>4676</v>
      </c>
      <c r="G2067" s="359"/>
      <c r="H2067" s="44"/>
      <c r="I2067" s="83"/>
      <c r="J2067" s="48"/>
      <c r="K2067" s="36"/>
      <c r="L2067" s="98">
        <v>38362</v>
      </c>
      <c r="M2067" s="98"/>
      <c r="N2067" t="str">
        <f t="shared" si="69"/>
        <v/>
      </c>
    </row>
    <row r="2068" spans="1:14" hidden="1" outlineLevel="2">
      <c r="A2068" s="285"/>
      <c r="B2068" s="332">
        <f t="shared" si="70"/>
        <v>113</v>
      </c>
      <c r="C2068" s="58" t="s">
        <v>1733</v>
      </c>
      <c r="D2068" s="139" t="s">
        <v>1732</v>
      </c>
      <c r="E2068" s="42" t="s">
        <v>2798</v>
      </c>
      <c r="F2068" s="246" t="s">
        <v>4676</v>
      </c>
      <c r="G2068" s="359"/>
      <c r="H2068" s="44"/>
      <c r="I2068" s="83"/>
      <c r="J2068" s="48"/>
      <c r="K2068" s="36"/>
      <c r="L2068" s="98">
        <v>38362</v>
      </c>
      <c r="M2068" s="98"/>
      <c r="N2068" t="str">
        <f t="shared" si="69"/>
        <v/>
      </c>
    </row>
    <row r="2069" spans="1:14" hidden="1" outlineLevel="2">
      <c r="A2069" s="285"/>
      <c r="B2069" s="332">
        <f t="shared" si="70"/>
        <v>113</v>
      </c>
      <c r="C2069" s="58" t="s">
        <v>1113</v>
      </c>
      <c r="D2069" s="139" t="s">
        <v>1112</v>
      </c>
      <c r="E2069" s="42" t="s">
        <v>2798</v>
      </c>
      <c r="F2069" s="246" t="s">
        <v>4676</v>
      </c>
      <c r="G2069" s="359"/>
      <c r="H2069" s="44"/>
      <c r="I2069" s="83"/>
      <c r="J2069" s="48"/>
      <c r="K2069" s="36"/>
      <c r="L2069" s="98">
        <v>38362</v>
      </c>
      <c r="M2069" s="98"/>
      <c r="N2069" t="str">
        <f t="shared" si="69"/>
        <v/>
      </c>
    </row>
    <row r="2070" spans="1:14" hidden="1" outlineLevel="2">
      <c r="A2070" s="285"/>
      <c r="B2070" s="332">
        <f t="shared" si="70"/>
        <v>113</v>
      </c>
      <c r="C2070" s="58" t="s">
        <v>4326</v>
      </c>
      <c r="D2070" s="139" t="s">
        <v>1734</v>
      </c>
      <c r="E2070" s="42" t="s">
        <v>2798</v>
      </c>
      <c r="F2070" s="246" t="s">
        <v>4676</v>
      </c>
      <c r="G2070" s="359"/>
      <c r="H2070" s="44"/>
      <c r="I2070" s="83"/>
      <c r="J2070" s="48"/>
      <c r="K2070" s="36"/>
      <c r="L2070" s="98">
        <v>38362</v>
      </c>
      <c r="M2070" s="98"/>
      <c r="N2070" t="str">
        <f t="shared" si="69"/>
        <v/>
      </c>
    </row>
    <row r="2071" spans="1:14" hidden="1" outlineLevel="2">
      <c r="A2071" s="285"/>
      <c r="B2071" s="332">
        <f t="shared" si="70"/>
        <v>113</v>
      </c>
      <c r="C2071" s="58" t="s">
        <v>132</v>
      </c>
      <c r="D2071" s="139" t="s">
        <v>767</v>
      </c>
      <c r="E2071" s="42" t="s">
        <v>2798</v>
      </c>
      <c r="F2071" s="246" t="s">
        <v>4676</v>
      </c>
      <c r="G2071" s="359"/>
      <c r="H2071" s="44"/>
      <c r="I2071" s="83"/>
      <c r="J2071" s="48"/>
      <c r="K2071" s="36"/>
      <c r="L2071" s="98">
        <v>38362</v>
      </c>
      <c r="M2071" s="98"/>
      <c r="N2071" t="str">
        <f t="shared" si="69"/>
        <v/>
      </c>
    </row>
    <row r="2072" spans="1:14" hidden="1" outlineLevel="2">
      <c r="A2072" s="285"/>
      <c r="B2072" s="332">
        <f t="shared" si="70"/>
        <v>113</v>
      </c>
      <c r="C2072" s="58" t="s">
        <v>50</v>
      </c>
      <c r="D2072" s="139" t="s">
        <v>49</v>
      </c>
      <c r="E2072" s="42" t="s">
        <v>2798</v>
      </c>
      <c r="F2072" s="246" t="s">
        <v>4676</v>
      </c>
      <c r="G2072" s="359"/>
      <c r="H2072" s="44"/>
      <c r="I2072" s="83"/>
      <c r="J2072" s="48"/>
      <c r="K2072" s="36"/>
      <c r="L2072" s="98">
        <v>38362</v>
      </c>
      <c r="M2072" s="98"/>
      <c r="N2072" t="str">
        <f t="shared" si="69"/>
        <v/>
      </c>
    </row>
    <row r="2073" spans="1:14" hidden="1" outlineLevel="2">
      <c r="A2073" s="285"/>
      <c r="B2073" s="332">
        <f t="shared" si="70"/>
        <v>113</v>
      </c>
      <c r="C2073" s="58" t="s">
        <v>3521</v>
      </c>
      <c r="D2073" s="139" t="s">
        <v>3520</v>
      </c>
      <c r="E2073" s="42" t="s">
        <v>2798</v>
      </c>
      <c r="F2073" s="246" t="s">
        <v>4676</v>
      </c>
      <c r="G2073" s="359"/>
      <c r="H2073" s="44"/>
      <c r="I2073" s="83"/>
      <c r="J2073" s="48"/>
      <c r="K2073" s="36"/>
      <c r="L2073" s="98">
        <v>38362</v>
      </c>
      <c r="M2073" s="98"/>
      <c r="N2073" t="str">
        <f t="shared" si="69"/>
        <v/>
      </c>
    </row>
    <row r="2074" spans="1:14" hidden="1" outlineLevel="2">
      <c r="A2074" s="285"/>
      <c r="B2074" s="332">
        <f t="shared" si="70"/>
        <v>113</v>
      </c>
      <c r="C2074" s="58" t="s">
        <v>3523</v>
      </c>
      <c r="D2074" s="139" t="s">
        <v>3522</v>
      </c>
      <c r="E2074" s="42" t="s">
        <v>2798</v>
      </c>
      <c r="F2074" s="246" t="s">
        <v>4676</v>
      </c>
      <c r="G2074" s="359"/>
      <c r="H2074" s="44"/>
      <c r="I2074" s="83"/>
      <c r="J2074" s="48"/>
      <c r="K2074" s="36"/>
      <c r="L2074" s="98">
        <v>38362</v>
      </c>
      <c r="M2074" s="98"/>
      <c r="N2074" t="str">
        <f t="shared" si="69"/>
        <v/>
      </c>
    </row>
    <row r="2075" spans="1:14" hidden="1" outlineLevel="2">
      <c r="A2075" s="285"/>
      <c r="B2075" s="332">
        <f t="shared" si="70"/>
        <v>113</v>
      </c>
      <c r="C2075" s="58" t="s">
        <v>4444</v>
      </c>
      <c r="D2075" s="139" t="s">
        <v>2541</v>
      </c>
      <c r="E2075" s="42" t="s">
        <v>2798</v>
      </c>
      <c r="F2075" s="246" t="s">
        <v>4676</v>
      </c>
      <c r="G2075" s="359"/>
      <c r="H2075" s="44"/>
      <c r="I2075" s="83"/>
      <c r="J2075" s="48"/>
      <c r="K2075" s="36"/>
      <c r="L2075" s="98">
        <v>38362</v>
      </c>
      <c r="M2075" s="98"/>
      <c r="N2075" t="str">
        <f t="shared" si="69"/>
        <v/>
      </c>
    </row>
    <row r="2076" spans="1:14" hidden="1" outlineLevel="2">
      <c r="A2076" s="285"/>
      <c r="B2076" s="332">
        <f t="shared" si="70"/>
        <v>113</v>
      </c>
      <c r="C2076" s="58" t="s">
        <v>3525</v>
      </c>
      <c r="D2076" s="139" t="s">
        <v>3524</v>
      </c>
      <c r="E2076" s="42" t="s">
        <v>2798</v>
      </c>
      <c r="F2076" s="246" t="s">
        <v>4676</v>
      </c>
      <c r="G2076" s="359"/>
      <c r="H2076" s="44"/>
      <c r="I2076" s="83"/>
      <c r="J2076" s="48"/>
      <c r="K2076" s="36"/>
      <c r="L2076" s="98">
        <v>38362</v>
      </c>
      <c r="M2076" s="98"/>
      <c r="N2076" t="str">
        <f t="shared" si="69"/>
        <v/>
      </c>
    </row>
    <row r="2077" spans="1:14" hidden="1" outlineLevel="2">
      <c r="A2077" s="285"/>
      <c r="B2077" s="332">
        <f t="shared" si="70"/>
        <v>113</v>
      </c>
      <c r="C2077" s="58" t="s">
        <v>1115</v>
      </c>
      <c r="D2077" s="139" t="s">
        <v>1114</v>
      </c>
      <c r="E2077" s="42" t="s">
        <v>2798</v>
      </c>
      <c r="F2077" s="246" t="s">
        <v>4676</v>
      </c>
      <c r="G2077" s="359"/>
      <c r="H2077" s="44"/>
      <c r="I2077" s="83"/>
      <c r="J2077" s="48"/>
      <c r="K2077" s="36"/>
      <c r="L2077" s="98">
        <v>38362</v>
      </c>
      <c r="M2077" s="98"/>
      <c r="N2077" t="str">
        <f t="shared" si="69"/>
        <v/>
      </c>
    </row>
    <row r="2078" spans="1:14" hidden="1" outlineLevel="2">
      <c r="A2078" s="285"/>
      <c r="B2078" s="332">
        <f t="shared" si="70"/>
        <v>113</v>
      </c>
      <c r="C2078" s="58" t="s">
        <v>134</v>
      </c>
      <c r="D2078" s="139" t="s">
        <v>133</v>
      </c>
      <c r="E2078" s="42" t="s">
        <v>2798</v>
      </c>
      <c r="F2078" s="246" t="s">
        <v>4676</v>
      </c>
      <c r="G2078" s="359"/>
      <c r="H2078" s="44"/>
      <c r="I2078" s="83"/>
      <c r="J2078" s="48"/>
      <c r="K2078" s="36"/>
      <c r="L2078" s="98">
        <v>38362</v>
      </c>
      <c r="M2078" s="98"/>
      <c r="N2078" t="str">
        <f t="shared" si="69"/>
        <v/>
      </c>
    </row>
    <row r="2079" spans="1:14" hidden="1" outlineLevel="2">
      <c r="A2079" s="285"/>
      <c r="B2079" s="332">
        <f t="shared" si="70"/>
        <v>113</v>
      </c>
      <c r="C2079" s="58" t="s">
        <v>4297</v>
      </c>
      <c r="D2079" s="139" t="s">
        <v>3526</v>
      </c>
      <c r="E2079" s="42" t="s">
        <v>2798</v>
      </c>
      <c r="F2079" s="246" t="s">
        <v>4676</v>
      </c>
      <c r="G2079" s="359"/>
      <c r="H2079" s="44"/>
      <c r="I2079" s="83"/>
      <c r="J2079" s="48"/>
      <c r="K2079" s="36"/>
      <c r="L2079" s="98">
        <v>38362</v>
      </c>
      <c r="M2079" s="98"/>
      <c r="N2079" t="str">
        <f t="shared" si="69"/>
        <v/>
      </c>
    </row>
    <row r="2080" spans="1:14" hidden="1" outlineLevel="2">
      <c r="A2080" s="285"/>
      <c r="B2080" s="332">
        <f t="shared" si="70"/>
        <v>113</v>
      </c>
      <c r="C2080" s="58" t="s">
        <v>48</v>
      </c>
      <c r="D2080" s="139" t="s">
        <v>135</v>
      </c>
      <c r="E2080" s="42" t="s">
        <v>2798</v>
      </c>
      <c r="F2080" s="246" t="s">
        <v>4676</v>
      </c>
      <c r="G2080" s="359"/>
      <c r="H2080" s="44"/>
      <c r="I2080" s="83"/>
      <c r="J2080" s="48"/>
      <c r="K2080" s="36"/>
      <c r="L2080" s="98">
        <v>38362</v>
      </c>
      <c r="M2080" s="98"/>
      <c r="N2080" t="str">
        <f t="shared" si="69"/>
        <v/>
      </c>
    </row>
    <row r="2081" spans="1:14" hidden="1" outlineLevel="2">
      <c r="A2081" s="285"/>
      <c r="B2081" s="332">
        <f t="shared" si="70"/>
        <v>113</v>
      </c>
      <c r="C2081" s="58" t="s">
        <v>4299</v>
      </c>
      <c r="D2081" s="139" t="s">
        <v>4298</v>
      </c>
      <c r="E2081" s="42" t="s">
        <v>2798</v>
      </c>
      <c r="F2081" s="246" t="s">
        <v>4676</v>
      </c>
      <c r="G2081" s="359"/>
      <c r="H2081" s="44"/>
      <c r="I2081" s="83"/>
      <c r="J2081" s="48"/>
      <c r="K2081" s="36"/>
      <c r="L2081" s="98">
        <v>38362</v>
      </c>
      <c r="M2081" s="98"/>
      <c r="N2081" t="str">
        <f t="shared" si="69"/>
        <v/>
      </c>
    </row>
    <row r="2082" spans="1:14" hidden="1" outlineLevel="2">
      <c r="A2082" s="285"/>
      <c r="B2082" s="332">
        <f t="shared" si="70"/>
        <v>113</v>
      </c>
      <c r="C2082" s="58" t="s">
        <v>4831</v>
      </c>
      <c r="D2082" s="139" t="s">
        <v>4830</v>
      </c>
      <c r="E2082" s="42" t="s">
        <v>2798</v>
      </c>
      <c r="F2082" s="246" t="s">
        <v>4676</v>
      </c>
      <c r="G2082" s="359"/>
      <c r="H2082" s="44"/>
      <c r="I2082" s="83"/>
      <c r="J2082" s="48"/>
      <c r="K2082" s="36"/>
      <c r="L2082" s="98">
        <v>38362</v>
      </c>
      <c r="M2082" s="98"/>
      <c r="N2082" t="str">
        <f t="shared" si="69"/>
        <v/>
      </c>
    </row>
    <row r="2083" spans="1:14" hidden="1" outlineLevel="2">
      <c r="A2083" s="285"/>
      <c r="B2083" s="332">
        <f t="shared" si="70"/>
        <v>113</v>
      </c>
      <c r="C2083" s="58" t="s">
        <v>3764</v>
      </c>
      <c r="D2083" s="139" t="s">
        <v>1059</v>
      </c>
      <c r="E2083" s="42" t="s">
        <v>2798</v>
      </c>
      <c r="F2083" s="246" t="s">
        <v>4676</v>
      </c>
      <c r="G2083" s="359"/>
      <c r="H2083" s="44"/>
      <c r="I2083" s="83"/>
      <c r="J2083" s="48"/>
      <c r="K2083" s="36"/>
      <c r="L2083" s="98">
        <v>38362</v>
      </c>
      <c r="M2083" s="98"/>
      <c r="N2083" t="str">
        <f t="shared" si="69"/>
        <v/>
      </c>
    </row>
    <row r="2084" spans="1:14" hidden="1" outlineLevel="2">
      <c r="A2084" s="285"/>
      <c r="B2084" s="332">
        <f t="shared" si="70"/>
        <v>113</v>
      </c>
      <c r="C2084" s="58" t="s">
        <v>2946</v>
      </c>
      <c r="D2084" s="139" t="s">
        <v>2945</v>
      </c>
      <c r="E2084" s="42" t="s">
        <v>2798</v>
      </c>
      <c r="F2084" s="246" t="s">
        <v>4676</v>
      </c>
      <c r="G2084" s="359"/>
      <c r="H2084" s="44"/>
      <c r="I2084" s="83"/>
      <c r="J2084" s="48"/>
      <c r="K2084" s="36"/>
      <c r="L2084" s="98">
        <v>38362</v>
      </c>
      <c r="M2084" s="98"/>
      <c r="N2084" t="str">
        <f t="shared" si="69"/>
        <v/>
      </c>
    </row>
    <row r="2085" spans="1:14" hidden="1" outlineLevel="2">
      <c r="A2085" s="285"/>
      <c r="B2085" s="332">
        <f t="shared" si="70"/>
        <v>113</v>
      </c>
      <c r="C2085" s="58" t="s">
        <v>3830</v>
      </c>
      <c r="D2085" s="139" t="s">
        <v>3829</v>
      </c>
      <c r="E2085" s="42" t="s">
        <v>2798</v>
      </c>
      <c r="F2085" s="246" t="s">
        <v>4676</v>
      </c>
      <c r="G2085" s="359" t="s">
        <v>5357</v>
      </c>
      <c r="H2085" s="44"/>
      <c r="I2085" s="83"/>
      <c r="J2085" s="48"/>
      <c r="K2085" s="36"/>
      <c r="L2085" s="98">
        <v>38362</v>
      </c>
      <c r="M2085" s="98"/>
      <c r="N2085" t="str">
        <f t="shared" si="69"/>
        <v/>
      </c>
    </row>
    <row r="2086" spans="1:14" ht="26.4" hidden="1" outlineLevel="2">
      <c r="A2086" s="285"/>
      <c r="B2086" s="332">
        <f t="shared" si="70"/>
        <v>113</v>
      </c>
      <c r="C2086" s="58" t="s">
        <v>3111</v>
      </c>
      <c r="D2086" s="139" t="s">
        <v>3110</v>
      </c>
      <c r="E2086" s="42" t="s">
        <v>2798</v>
      </c>
      <c r="F2086" s="246" t="s">
        <v>4676</v>
      </c>
      <c r="G2086" s="359" t="s">
        <v>5360</v>
      </c>
      <c r="H2086" s="44">
        <v>42145</v>
      </c>
      <c r="I2086" s="83" t="s">
        <v>5286</v>
      </c>
      <c r="J2086" s="48"/>
      <c r="K2086" s="36"/>
      <c r="L2086" s="98">
        <v>38362</v>
      </c>
      <c r="M2086" s="98"/>
      <c r="N2086" t="str">
        <f t="shared" si="69"/>
        <v>DUPLICATE</v>
      </c>
    </row>
    <row r="2087" spans="1:14" hidden="1" outlineLevel="2">
      <c r="A2087" s="285"/>
      <c r="B2087" s="332">
        <f t="shared" si="70"/>
        <v>113</v>
      </c>
      <c r="C2087" s="58" t="s">
        <v>2105</v>
      </c>
      <c r="D2087" s="139" t="s">
        <v>2104</v>
      </c>
      <c r="E2087" s="42" t="s">
        <v>2798</v>
      </c>
      <c r="F2087" s="246" t="s">
        <v>4676</v>
      </c>
      <c r="G2087" s="359"/>
      <c r="H2087" s="44"/>
      <c r="I2087" s="83"/>
      <c r="J2087" s="48"/>
      <c r="K2087" s="36"/>
      <c r="L2087" s="98">
        <v>38362</v>
      </c>
      <c r="M2087" s="98"/>
      <c r="N2087" t="str">
        <f t="shared" si="69"/>
        <v/>
      </c>
    </row>
    <row r="2088" spans="1:14" hidden="1" outlineLevel="2">
      <c r="A2088" s="285"/>
      <c r="B2088" s="332">
        <f t="shared" si="70"/>
        <v>113</v>
      </c>
      <c r="C2088" s="58" t="s">
        <v>4537</v>
      </c>
      <c r="D2088" s="139" t="s">
        <v>4536</v>
      </c>
      <c r="E2088" s="42" t="s">
        <v>2798</v>
      </c>
      <c r="F2088" s="246" t="s">
        <v>4676</v>
      </c>
      <c r="G2088" s="359"/>
      <c r="H2088" s="44"/>
      <c r="I2088" s="83"/>
      <c r="J2088" s="48"/>
      <c r="K2088" s="36"/>
      <c r="L2088" s="98">
        <v>38362</v>
      </c>
      <c r="M2088" s="98"/>
      <c r="N2088" t="str">
        <f t="shared" si="69"/>
        <v/>
      </c>
    </row>
    <row r="2089" spans="1:14" hidden="1" outlineLevel="2">
      <c r="A2089" s="285"/>
      <c r="B2089" s="332">
        <f t="shared" si="70"/>
        <v>113</v>
      </c>
      <c r="C2089" s="58" t="s">
        <v>3546</v>
      </c>
      <c r="D2089" s="139" t="s">
        <v>3545</v>
      </c>
      <c r="E2089" s="42" t="s">
        <v>2798</v>
      </c>
      <c r="F2089" s="246" t="s">
        <v>4676</v>
      </c>
      <c r="G2089" s="359"/>
      <c r="H2089" s="44"/>
      <c r="I2089" s="83"/>
      <c r="J2089" s="48"/>
      <c r="K2089" s="36"/>
      <c r="L2089" s="98">
        <v>38362</v>
      </c>
      <c r="M2089" s="98"/>
      <c r="N2089" t="str">
        <f t="shared" si="69"/>
        <v/>
      </c>
    </row>
    <row r="2090" spans="1:14" hidden="1" outlineLevel="2">
      <c r="A2090" s="285"/>
      <c r="B2090" s="332">
        <f t="shared" si="70"/>
        <v>113</v>
      </c>
      <c r="C2090" s="58" t="s">
        <v>1574</v>
      </c>
      <c r="D2090" s="139" t="s">
        <v>1573</v>
      </c>
      <c r="E2090" s="42" t="s">
        <v>2798</v>
      </c>
      <c r="F2090" s="246" t="s">
        <v>4676</v>
      </c>
      <c r="G2090" s="359"/>
      <c r="H2090" s="44"/>
      <c r="I2090" s="83"/>
      <c r="J2090" s="48"/>
      <c r="K2090" s="36"/>
      <c r="L2090" s="98">
        <v>38362</v>
      </c>
      <c r="M2090" s="98"/>
      <c r="N2090" t="str">
        <f t="shared" si="69"/>
        <v/>
      </c>
    </row>
    <row r="2091" spans="1:14" hidden="1" outlineLevel="2">
      <c r="A2091" s="285"/>
      <c r="B2091" s="332">
        <f t="shared" si="70"/>
        <v>113</v>
      </c>
      <c r="C2091" s="58" t="s">
        <v>3852</v>
      </c>
      <c r="D2091" s="139" t="s">
        <v>3851</v>
      </c>
      <c r="E2091" s="42" t="s">
        <v>2798</v>
      </c>
      <c r="F2091" s="246" t="s">
        <v>4676</v>
      </c>
      <c r="G2091" s="359"/>
      <c r="H2091" s="44"/>
      <c r="I2091" s="83"/>
      <c r="J2091" s="48"/>
      <c r="K2091" s="36"/>
      <c r="L2091" s="98">
        <v>38362</v>
      </c>
      <c r="M2091" s="98"/>
      <c r="N2091" t="str">
        <f t="shared" si="69"/>
        <v/>
      </c>
    </row>
    <row r="2092" spans="1:14" hidden="1" outlineLevel="2">
      <c r="A2092" s="285"/>
      <c r="B2092" s="332">
        <f t="shared" si="70"/>
        <v>113</v>
      </c>
      <c r="C2092" s="58" t="s">
        <v>4301</v>
      </c>
      <c r="D2092" s="139" t="s">
        <v>4300</v>
      </c>
      <c r="E2092" s="42" t="s">
        <v>2798</v>
      </c>
      <c r="F2092" s="246" t="s">
        <v>4676</v>
      </c>
      <c r="G2092" s="359"/>
      <c r="H2092" s="44"/>
      <c r="I2092" s="83"/>
      <c r="J2092" s="48"/>
      <c r="K2092" s="36"/>
      <c r="L2092" s="98">
        <v>38362</v>
      </c>
      <c r="M2092" s="98"/>
      <c r="N2092" t="str">
        <f t="shared" si="69"/>
        <v/>
      </c>
    </row>
    <row r="2093" spans="1:14" hidden="1" outlineLevel="2">
      <c r="A2093" s="285"/>
      <c r="B2093" s="332">
        <f t="shared" si="70"/>
        <v>113</v>
      </c>
      <c r="C2093" s="58" t="s">
        <v>4303</v>
      </c>
      <c r="D2093" s="139" t="s">
        <v>4302</v>
      </c>
      <c r="E2093" s="42" t="s">
        <v>2798</v>
      </c>
      <c r="F2093" s="246" t="s">
        <v>4676</v>
      </c>
      <c r="G2093" s="359"/>
      <c r="H2093" s="44"/>
      <c r="I2093" s="83"/>
      <c r="J2093" s="48"/>
      <c r="K2093" s="36"/>
      <c r="L2093" s="98">
        <v>38362</v>
      </c>
      <c r="M2093" s="98"/>
      <c r="N2093" t="str">
        <f t="shared" si="69"/>
        <v/>
      </c>
    </row>
    <row r="2094" spans="1:14" hidden="1" outlineLevel="2">
      <c r="A2094" s="285"/>
      <c r="B2094" s="332">
        <f t="shared" si="70"/>
        <v>113</v>
      </c>
      <c r="C2094" s="58" t="s">
        <v>10</v>
      </c>
      <c r="D2094" s="139" t="s">
        <v>4304</v>
      </c>
      <c r="E2094" s="42" t="s">
        <v>2798</v>
      </c>
      <c r="F2094" s="246" t="s">
        <v>4676</v>
      </c>
      <c r="G2094" s="359"/>
      <c r="H2094" s="44"/>
      <c r="I2094" s="83"/>
      <c r="J2094" s="48"/>
      <c r="K2094" s="36"/>
      <c r="L2094" s="98">
        <v>38362</v>
      </c>
      <c r="M2094" s="98"/>
      <c r="N2094" t="str">
        <f t="shared" si="69"/>
        <v/>
      </c>
    </row>
    <row r="2095" spans="1:14" hidden="1" outlineLevel="2">
      <c r="A2095" s="285"/>
      <c r="B2095" s="332">
        <f t="shared" si="70"/>
        <v>113</v>
      </c>
      <c r="C2095" s="58" t="s">
        <v>4843</v>
      </c>
      <c r="D2095" s="139" t="s">
        <v>4842</v>
      </c>
      <c r="E2095" s="42" t="s">
        <v>2798</v>
      </c>
      <c r="F2095" s="246" t="s">
        <v>4676</v>
      </c>
      <c r="G2095" s="359"/>
      <c r="H2095" s="44"/>
      <c r="I2095" s="83"/>
      <c r="J2095" s="48"/>
      <c r="K2095" s="36"/>
      <c r="L2095" s="98">
        <v>38362</v>
      </c>
      <c r="M2095" s="98"/>
      <c r="N2095" t="str">
        <f t="shared" si="69"/>
        <v/>
      </c>
    </row>
    <row r="2096" spans="1:14" hidden="1" outlineLevel="2">
      <c r="A2096" s="285"/>
      <c r="B2096" s="332">
        <f t="shared" si="70"/>
        <v>113</v>
      </c>
      <c r="C2096" s="58" t="s">
        <v>3823</v>
      </c>
      <c r="D2096" s="139" t="s">
        <v>3822</v>
      </c>
      <c r="E2096" s="42" t="s">
        <v>2798</v>
      </c>
      <c r="F2096" s="246" t="s">
        <v>4676</v>
      </c>
      <c r="G2096" s="359"/>
      <c r="H2096" s="44"/>
      <c r="I2096" s="83"/>
      <c r="J2096" s="48"/>
      <c r="K2096" s="36"/>
      <c r="L2096" s="98">
        <v>38362</v>
      </c>
      <c r="M2096" s="98"/>
      <c r="N2096" t="str">
        <f t="shared" si="69"/>
        <v>DUPLICATE</v>
      </c>
    </row>
    <row r="2097" spans="1:14" hidden="1" outlineLevel="2">
      <c r="A2097" s="285"/>
      <c r="B2097" s="332">
        <f t="shared" si="70"/>
        <v>113</v>
      </c>
      <c r="C2097" s="58" t="s">
        <v>12</v>
      </c>
      <c r="D2097" s="139" t="s">
        <v>11</v>
      </c>
      <c r="E2097" s="42" t="s">
        <v>2798</v>
      </c>
      <c r="F2097" s="246" t="s">
        <v>4676</v>
      </c>
      <c r="G2097" s="359"/>
      <c r="H2097" s="44"/>
      <c r="I2097" s="83"/>
      <c r="J2097" s="48"/>
      <c r="K2097" s="36"/>
      <c r="L2097" s="98">
        <v>38362</v>
      </c>
      <c r="M2097" s="98"/>
      <c r="N2097" t="str">
        <f t="shared" si="69"/>
        <v/>
      </c>
    </row>
    <row r="2098" spans="1:14" hidden="1" outlineLevel="2">
      <c r="A2098" s="285"/>
      <c r="B2098" s="332">
        <f t="shared" si="70"/>
        <v>113</v>
      </c>
      <c r="C2098" s="58" t="s">
        <v>14</v>
      </c>
      <c r="D2098" s="139" t="s">
        <v>13</v>
      </c>
      <c r="E2098" s="42" t="s">
        <v>2798</v>
      </c>
      <c r="F2098" s="246" t="s">
        <v>4676</v>
      </c>
      <c r="G2098" s="359"/>
      <c r="H2098" s="44"/>
      <c r="I2098" s="83"/>
      <c r="J2098" s="48"/>
      <c r="K2098" s="36"/>
      <c r="L2098" s="98">
        <v>38362</v>
      </c>
      <c r="M2098" s="98"/>
      <c r="N2098" t="str">
        <f t="shared" si="69"/>
        <v/>
      </c>
    </row>
    <row r="2099" spans="1:14" hidden="1" outlineLevel="2">
      <c r="A2099" s="285"/>
      <c r="B2099" s="332">
        <f t="shared" si="70"/>
        <v>113</v>
      </c>
      <c r="C2099" s="58" t="s">
        <v>2924</v>
      </c>
      <c r="D2099" s="139" t="s">
        <v>2923</v>
      </c>
      <c r="E2099" s="42" t="s">
        <v>2798</v>
      </c>
      <c r="F2099" s="246" t="s">
        <v>4676</v>
      </c>
      <c r="G2099" s="359"/>
      <c r="H2099" s="44"/>
      <c r="I2099" s="83"/>
      <c r="J2099" s="48"/>
      <c r="K2099" s="36"/>
      <c r="L2099" s="98">
        <v>38362</v>
      </c>
      <c r="M2099" s="98"/>
      <c r="N2099" t="str">
        <f t="shared" si="69"/>
        <v/>
      </c>
    </row>
    <row r="2100" spans="1:14" hidden="1" outlineLevel="2">
      <c r="A2100" s="285"/>
      <c r="B2100" s="332">
        <f t="shared" si="70"/>
        <v>113</v>
      </c>
      <c r="C2100" s="58" t="s">
        <v>44</v>
      </c>
      <c r="D2100" s="139" t="s">
        <v>3220</v>
      </c>
      <c r="E2100" s="42" t="s">
        <v>2798</v>
      </c>
      <c r="F2100" s="246" t="s">
        <v>4676</v>
      </c>
      <c r="G2100" s="359"/>
      <c r="H2100" s="44"/>
      <c r="I2100" s="83"/>
      <c r="J2100" s="48"/>
      <c r="K2100" s="36"/>
      <c r="L2100" s="98">
        <v>38362</v>
      </c>
      <c r="M2100" s="98"/>
      <c r="N2100" t="str">
        <f t="shared" si="69"/>
        <v/>
      </c>
    </row>
    <row r="2101" spans="1:14" hidden="1" outlineLevel="2">
      <c r="A2101" s="285"/>
      <c r="B2101" s="332">
        <f t="shared" si="70"/>
        <v>113</v>
      </c>
      <c r="C2101" s="58" t="s">
        <v>783</v>
      </c>
      <c r="D2101" s="139" t="s">
        <v>782</v>
      </c>
      <c r="E2101" s="42" t="s">
        <v>2798</v>
      </c>
      <c r="F2101" s="246" t="s">
        <v>4676</v>
      </c>
      <c r="G2101" s="359"/>
      <c r="H2101" s="44"/>
      <c r="I2101" s="83"/>
      <c r="J2101" s="48"/>
      <c r="K2101" s="36"/>
      <c r="L2101" s="98">
        <v>38362</v>
      </c>
      <c r="M2101" s="98"/>
      <c r="N2101" t="str">
        <f t="shared" si="69"/>
        <v/>
      </c>
    </row>
    <row r="2102" spans="1:14" ht="26.4" hidden="1" outlineLevel="2">
      <c r="A2102" s="285"/>
      <c r="B2102" s="332">
        <f t="shared" si="70"/>
        <v>113</v>
      </c>
      <c r="C2102" s="58" t="s">
        <v>4845</v>
      </c>
      <c r="D2102" s="139" t="s">
        <v>4844</v>
      </c>
      <c r="E2102" s="42" t="s">
        <v>2798</v>
      </c>
      <c r="F2102" s="246" t="s">
        <v>4676</v>
      </c>
      <c r="G2102" s="359"/>
      <c r="H2102" s="44"/>
      <c r="I2102" s="83"/>
      <c r="J2102" s="48"/>
      <c r="K2102" s="36"/>
      <c r="L2102" s="98">
        <v>38362</v>
      </c>
      <c r="M2102" s="98"/>
      <c r="N2102" t="str">
        <f t="shared" si="69"/>
        <v>DUPLICATE</v>
      </c>
    </row>
    <row r="2103" spans="1:14" hidden="1" outlineLevel="2">
      <c r="A2103" s="285"/>
      <c r="B2103" s="332">
        <f t="shared" si="70"/>
        <v>113</v>
      </c>
      <c r="C2103" s="58" t="s">
        <v>2939</v>
      </c>
      <c r="D2103" s="139" t="s">
        <v>2938</v>
      </c>
      <c r="E2103" s="42" t="s">
        <v>2798</v>
      </c>
      <c r="F2103" s="246" t="s">
        <v>4676</v>
      </c>
      <c r="G2103" s="359"/>
      <c r="H2103" s="44"/>
      <c r="I2103" s="83"/>
      <c r="J2103" s="48"/>
      <c r="K2103" s="36"/>
      <c r="L2103" s="98">
        <v>38362</v>
      </c>
      <c r="M2103" s="98"/>
      <c r="N2103" t="str">
        <f t="shared" ref="N2103:N2166" si="71">IF(D2103="NA","",IF(COUNTIF($D$2:$D$4998,D2103)&gt;1,"DUPLICATE",""))</f>
        <v/>
      </c>
    </row>
    <row r="2104" spans="1:14" hidden="1" outlineLevel="2">
      <c r="A2104" s="285"/>
      <c r="B2104" s="332">
        <f t="shared" si="70"/>
        <v>113</v>
      </c>
      <c r="C2104" s="58" t="s">
        <v>2908</v>
      </c>
      <c r="D2104" s="139" t="s">
        <v>2907</v>
      </c>
      <c r="E2104" s="42" t="s">
        <v>2798</v>
      </c>
      <c r="F2104" s="246" t="s">
        <v>4676</v>
      </c>
      <c r="G2104" s="359"/>
      <c r="H2104" s="44"/>
      <c r="I2104" s="83"/>
      <c r="J2104" s="48"/>
      <c r="K2104" s="36"/>
      <c r="L2104" s="98">
        <v>38362</v>
      </c>
      <c r="M2104" s="98"/>
      <c r="N2104" t="str">
        <f t="shared" si="71"/>
        <v/>
      </c>
    </row>
    <row r="2105" spans="1:14" hidden="1" outlineLevel="2">
      <c r="A2105" s="285"/>
      <c r="B2105" s="332">
        <f t="shared" si="70"/>
        <v>113</v>
      </c>
      <c r="C2105" s="58" t="s">
        <v>4446</v>
      </c>
      <c r="D2105" s="139" t="s">
        <v>4445</v>
      </c>
      <c r="E2105" s="42" t="s">
        <v>2798</v>
      </c>
      <c r="F2105" s="246" t="s">
        <v>4676</v>
      </c>
      <c r="G2105" s="359"/>
      <c r="H2105" s="44"/>
      <c r="I2105" s="83"/>
      <c r="J2105" s="48"/>
      <c r="K2105" s="36"/>
      <c r="L2105" s="98">
        <v>38362</v>
      </c>
      <c r="M2105" s="98"/>
      <c r="N2105" t="str">
        <f t="shared" si="71"/>
        <v/>
      </c>
    </row>
    <row r="2106" spans="1:14" hidden="1" outlineLevel="2">
      <c r="A2106" s="285"/>
      <c r="B2106" s="332">
        <f t="shared" si="70"/>
        <v>113</v>
      </c>
      <c r="C2106" s="58" t="s">
        <v>3696</v>
      </c>
      <c r="D2106" s="139" t="s">
        <v>3695</v>
      </c>
      <c r="E2106" s="42" t="s">
        <v>2798</v>
      </c>
      <c r="F2106" s="246" t="s">
        <v>4676</v>
      </c>
      <c r="G2106" s="359"/>
      <c r="H2106" s="44"/>
      <c r="I2106" s="83"/>
      <c r="J2106" s="48"/>
      <c r="K2106" s="36"/>
      <c r="L2106" s="98">
        <v>38362</v>
      </c>
      <c r="M2106" s="98"/>
      <c r="N2106" t="str">
        <f t="shared" si="71"/>
        <v/>
      </c>
    </row>
    <row r="2107" spans="1:14" hidden="1" outlineLevel="2">
      <c r="A2107" s="285"/>
      <c r="B2107" s="332">
        <f t="shared" si="70"/>
        <v>113</v>
      </c>
      <c r="C2107" s="58" t="s">
        <v>2341</v>
      </c>
      <c r="D2107" s="139" t="s">
        <v>2340</v>
      </c>
      <c r="E2107" s="42" t="s">
        <v>2798</v>
      </c>
      <c r="F2107" s="246" t="s">
        <v>4676</v>
      </c>
      <c r="G2107" s="359"/>
      <c r="H2107" s="44"/>
      <c r="I2107" s="83"/>
      <c r="J2107" s="48"/>
      <c r="K2107" s="36"/>
      <c r="L2107" s="98">
        <v>38362</v>
      </c>
      <c r="M2107" s="98"/>
      <c r="N2107" t="str">
        <f t="shared" si="71"/>
        <v/>
      </c>
    </row>
    <row r="2108" spans="1:14" hidden="1" outlineLevel="2">
      <c r="A2108" s="285"/>
      <c r="B2108" s="332">
        <f t="shared" si="70"/>
        <v>113</v>
      </c>
      <c r="C2108" s="58" t="s">
        <v>2935</v>
      </c>
      <c r="D2108" s="139" t="s">
        <v>2934</v>
      </c>
      <c r="E2108" s="42" t="s">
        <v>2798</v>
      </c>
      <c r="F2108" s="246" t="s">
        <v>4676</v>
      </c>
      <c r="G2108" s="359"/>
      <c r="H2108" s="44"/>
      <c r="I2108" s="83"/>
      <c r="J2108" s="48"/>
      <c r="K2108" s="36"/>
      <c r="L2108" s="98">
        <v>38362</v>
      </c>
      <c r="M2108" s="98"/>
      <c r="N2108" t="str">
        <f t="shared" si="71"/>
        <v/>
      </c>
    </row>
    <row r="2109" spans="1:14" hidden="1" outlineLevel="2">
      <c r="A2109" s="285"/>
      <c r="B2109" s="332">
        <f t="shared" si="70"/>
        <v>113</v>
      </c>
      <c r="C2109" s="58" t="s">
        <v>1201</v>
      </c>
      <c r="D2109" s="139" t="s">
        <v>1200</v>
      </c>
      <c r="E2109" s="42" t="s">
        <v>2798</v>
      </c>
      <c r="F2109" s="246" t="s">
        <v>4676</v>
      </c>
      <c r="G2109" s="359"/>
      <c r="H2109" s="44"/>
      <c r="I2109" s="83"/>
      <c r="J2109" s="48"/>
      <c r="K2109" s="36"/>
      <c r="L2109" s="98">
        <v>38362</v>
      </c>
      <c r="M2109" s="98"/>
      <c r="N2109" t="str">
        <f t="shared" si="71"/>
        <v/>
      </c>
    </row>
    <row r="2110" spans="1:14" hidden="1" outlineLevel="2">
      <c r="A2110" s="285"/>
      <c r="B2110" s="332">
        <f t="shared" si="70"/>
        <v>113</v>
      </c>
      <c r="C2110" s="58" t="s">
        <v>1161</v>
      </c>
      <c r="D2110" s="139" t="s">
        <v>4858</v>
      </c>
      <c r="E2110" s="42" t="s">
        <v>2798</v>
      </c>
      <c r="F2110" s="246" t="s">
        <v>4676</v>
      </c>
      <c r="G2110" s="359"/>
      <c r="H2110" s="44"/>
      <c r="I2110" s="83"/>
      <c r="J2110" s="48"/>
      <c r="K2110" s="36"/>
      <c r="L2110" s="98">
        <v>38362</v>
      </c>
      <c r="M2110" s="98"/>
      <c r="N2110" t="str">
        <f t="shared" si="71"/>
        <v/>
      </c>
    </row>
    <row r="2111" spans="1:14" hidden="1" outlineLevel="2">
      <c r="A2111" s="285"/>
      <c r="B2111" s="332">
        <f t="shared" si="70"/>
        <v>113</v>
      </c>
      <c r="C2111" s="58" t="s">
        <v>3219</v>
      </c>
      <c r="D2111" s="139" t="s">
        <v>3218</v>
      </c>
      <c r="E2111" s="42" t="s">
        <v>2798</v>
      </c>
      <c r="F2111" s="246" t="s">
        <v>4676</v>
      </c>
      <c r="G2111" s="359"/>
      <c r="H2111" s="44"/>
      <c r="I2111" s="83"/>
      <c r="J2111" s="48"/>
      <c r="K2111" s="36"/>
      <c r="L2111" s="98">
        <v>38362</v>
      </c>
      <c r="M2111" s="98"/>
      <c r="N2111" t="str">
        <f t="shared" si="71"/>
        <v/>
      </c>
    </row>
    <row r="2112" spans="1:14" hidden="1" outlineLevel="2">
      <c r="A2112" s="285"/>
      <c r="B2112" s="332">
        <f t="shared" ref="B2112:B2159" si="72">IF(A2112&gt;0,A2112,B2111)</f>
        <v>113</v>
      </c>
      <c r="C2112" s="58" t="s">
        <v>5214</v>
      </c>
      <c r="D2112" s="139" t="s">
        <v>5213</v>
      </c>
      <c r="E2112" s="42" t="s">
        <v>2798</v>
      </c>
      <c r="F2112" s="246" t="s">
        <v>4676</v>
      </c>
      <c r="G2112" s="359"/>
      <c r="H2112" s="44"/>
      <c r="I2112" s="83"/>
      <c r="J2112" s="48"/>
      <c r="K2112" s="36"/>
      <c r="L2112" s="98">
        <v>38362</v>
      </c>
      <c r="M2112" s="98"/>
      <c r="N2112" t="str">
        <f t="shared" si="71"/>
        <v/>
      </c>
    </row>
    <row r="2113" spans="1:14" hidden="1" outlineLevel="2">
      <c r="A2113" s="285"/>
      <c r="B2113" s="332">
        <f t="shared" si="72"/>
        <v>113</v>
      </c>
      <c r="C2113" s="58" t="s">
        <v>4766</v>
      </c>
      <c r="D2113" s="139" t="s">
        <v>3876</v>
      </c>
      <c r="E2113" s="42" t="s">
        <v>2798</v>
      </c>
      <c r="F2113" s="246" t="s">
        <v>4676</v>
      </c>
      <c r="G2113" s="359"/>
      <c r="H2113" s="44"/>
      <c r="I2113" s="83"/>
      <c r="J2113" s="48"/>
      <c r="K2113" s="36"/>
      <c r="L2113" s="98">
        <v>38362</v>
      </c>
      <c r="M2113" s="98"/>
      <c r="N2113" t="str">
        <f t="shared" si="71"/>
        <v/>
      </c>
    </row>
    <row r="2114" spans="1:14" hidden="1" outlineLevel="2">
      <c r="A2114" s="285"/>
      <c r="B2114" s="332">
        <f t="shared" si="72"/>
        <v>113</v>
      </c>
      <c r="C2114" s="58" t="s">
        <v>2326</v>
      </c>
      <c r="D2114" s="139" t="s">
        <v>2325</v>
      </c>
      <c r="E2114" s="42" t="s">
        <v>2798</v>
      </c>
      <c r="F2114" s="246" t="s">
        <v>4676</v>
      </c>
      <c r="G2114" s="359"/>
      <c r="H2114" s="44"/>
      <c r="I2114" s="83"/>
      <c r="J2114" s="48"/>
      <c r="K2114" s="36"/>
      <c r="L2114" s="98">
        <v>38362</v>
      </c>
      <c r="M2114" s="98"/>
      <c r="N2114" t="str">
        <f t="shared" si="71"/>
        <v/>
      </c>
    </row>
    <row r="2115" spans="1:14" ht="26.4" hidden="1" outlineLevel="2">
      <c r="A2115" s="285"/>
      <c r="B2115" s="332">
        <f t="shared" si="72"/>
        <v>113</v>
      </c>
      <c r="C2115" s="58" t="s">
        <v>3848</v>
      </c>
      <c r="D2115" s="139" t="s">
        <v>4325</v>
      </c>
      <c r="E2115" s="42" t="s">
        <v>2798</v>
      </c>
      <c r="F2115" s="246" t="s">
        <v>4676</v>
      </c>
      <c r="G2115" s="359"/>
      <c r="H2115" s="44"/>
      <c r="I2115" s="83"/>
      <c r="J2115" s="48"/>
      <c r="K2115" s="36"/>
      <c r="L2115" s="98">
        <v>38362</v>
      </c>
      <c r="M2115" s="98"/>
      <c r="N2115" t="str">
        <f t="shared" si="71"/>
        <v/>
      </c>
    </row>
    <row r="2116" spans="1:14" hidden="1" outlineLevel="2">
      <c r="A2116" s="285"/>
      <c r="B2116" s="332">
        <f t="shared" si="72"/>
        <v>113</v>
      </c>
      <c r="C2116" s="58" t="s">
        <v>1275</v>
      </c>
      <c r="D2116" s="139" t="s">
        <v>1274</v>
      </c>
      <c r="E2116" s="42" t="s">
        <v>2798</v>
      </c>
      <c r="F2116" s="246" t="s">
        <v>4676</v>
      </c>
      <c r="G2116" s="359"/>
      <c r="H2116" s="44"/>
      <c r="I2116" s="83"/>
      <c r="J2116" s="48"/>
      <c r="K2116" s="36"/>
      <c r="L2116" s="98">
        <v>38362</v>
      </c>
      <c r="M2116" s="98"/>
      <c r="N2116" t="str">
        <f t="shared" si="71"/>
        <v/>
      </c>
    </row>
    <row r="2117" spans="1:14" hidden="1" outlineLevel="2">
      <c r="A2117" s="285"/>
      <c r="B2117" s="332">
        <f t="shared" si="72"/>
        <v>113</v>
      </c>
      <c r="C2117" s="58" t="s">
        <v>2304</v>
      </c>
      <c r="D2117" s="139" t="s">
        <v>935</v>
      </c>
      <c r="E2117" s="42" t="s">
        <v>2798</v>
      </c>
      <c r="F2117" s="246" t="s">
        <v>4676</v>
      </c>
      <c r="G2117" s="359"/>
      <c r="H2117" s="44"/>
      <c r="I2117" s="83"/>
      <c r="J2117" s="48"/>
      <c r="K2117" s="36"/>
      <c r="L2117" s="98">
        <v>38362</v>
      </c>
      <c r="M2117" s="98"/>
      <c r="N2117" t="str">
        <f t="shared" si="71"/>
        <v/>
      </c>
    </row>
    <row r="2118" spans="1:14" hidden="1" outlineLevel="2">
      <c r="A2118" s="285"/>
      <c r="B2118" s="332">
        <f t="shared" si="72"/>
        <v>113</v>
      </c>
      <c r="C2118" s="58" t="s">
        <v>1052</v>
      </c>
      <c r="D2118" s="139" t="s">
        <v>1051</v>
      </c>
      <c r="E2118" s="42" t="s">
        <v>2798</v>
      </c>
      <c r="F2118" s="246" t="s">
        <v>4676</v>
      </c>
      <c r="G2118" s="359"/>
      <c r="H2118" s="44"/>
      <c r="I2118" s="83"/>
      <c r="J2118" s="48"/>
      <c r="K2118" s="36"/>
      <c r="L2118" s="98">
        <v>38362</v>
      </c>
      <c r="M2118" s="98"/>
      <c r="N2118" t="str">
        <f t="shared" si="71"/>
        <v/>
      </c>
    </row>
    <row r="2119" spans="1:14" hidden="1" outlineLevel="2">
      <c r="A2119" s="285"/>
      <c r="B2119" s="332">
        <f t="shared" si="72"/>
        <v>113</v>
      </c>
      <c r="C2119" s="58" t="s">
        <v>934</v>
      </c>
      <c r="D2119" s="139" t="s">
        <v>3831</v>
      </c>
      <c r="E2119" s="42" t="s">
        <v>2798</v>
      </c>
      <c r="F2119" s="246" t="s">
        <v>4676</v>
      </c>
      <c r="G2119" s="359"/>
      <c r="H2119" s="44"/>
      <c r="I2119" s="83"/>
      <c r="J2119" s="48"/>
      <c r="K2119" s="36"/>
      <c r="L2119" s="98">
        <v>38362</v>
      </c>
      <c r="M2119" s="98"/>
      <c r="N2119" t="str">
        <f t="shared" si="71"/>
        <v/>
      </c>
    </row>
    <row r="2120" spans="1:14" hidden="1" outlineLevel="2">
      <c r="A2120" s="285"/>
      <c r="B2120" s="332">
        <f t="shared" si="72"/>
        <v>113</v>
      </c>
      <c r="C2120" s="58" t="s">
        <v>2318</v>
      </c>
      <c r="D2120" s="139" t="s">
        <v>2317</v>
      </c>
      <c r="E2120" s="42" t="s">
        <v>2798</v>
      </c>
      <c r="F2120" s="246" t="s">
        <v>4676</v>
      </c>
      <c r="G2120" s="359"/>
      <c r="H2120" s="44"/>
      <c r="I2120" s="83"/>
      <c r="J2120" s="48"/>
      <c r="K2120" s="36"/>
      <c r="L2120" s="98">
        <v>38362</v>
      </c>
      <c r="M2120" s="98"/>
      <c r="N2120" t="str">
        <f t="shared" si="71"/>
        <v/>
      </c>
    </row>
    <row r="2121" spans="1:14" hidden="1" outlineLevel="2">
      <c r="A2121" s="285"/>
      <c r="B2121" s="332">
        <f t="shared" si="72"/>
        <v>113</v>
      </c>
      <c r="C2121" s="58" t="s">
        <v>2360</v>
      </c>
      <c r="D2121" s="139" t="s">
        <v>2359</v>
      </c>
      <c r="E2121" s="42" t="s">
        <v>2798</v>
      </c>
      <c r="F2121" s="246" t="s">
        <v>4676</v>
      </c>
      <c r="G2121" s="359"/>
      <c r="H2121" s="44"/>
      <c r="I2121" s="83"/>
      <c r="J2121" s="48"/>
      <c r="K2121" s="36"/>
      <c r="L2121" s="98">
        <v>38362</v>
      </c>
      <c r="M2121" s="98"/>
      <c r="N2121" t="str">
        <f t="shared" si="71"/>
        <v/>
      </c>
    </row>
    <row r="2122" spans="1:14" hidden="1" outlineLevel="2">
      <c r="A2122" s="285"/>
      <c r="B2122" s="332">
        <f t="shared" si="72"/>
        <v>113</v>
      </c>
      <c r="C2122" s="58" t="s">
        <v>2784</v>
      </c>
      <c r="D2122" s="139" t="s">
        <v>2783</v>
      </c>
      <c r="E2122" s="42" t="s">
        <v>2798</v>
      </c>
      <c r="F2122" s="246" t="s">
        <v>4676</v>
      </c>
      <c r="G2122" s="359"/>
      <c r="H2122" s="44"/>
      <c r="I2122" s="83"/>
      <c r="J2122" s="48"/>
      <c r="K2122" s="36"/>
      <c r="L2122" s="98">
        <v>38362</v>
      </c>
      <c r="M2122" s="98"/>
      <c r="N2122" t="str">
        <f t="shared" si="71"/>
        <v/>
      </c>
    </row>
    <row r="2123" spans="1:14" hidden="1" outlineLevel="2">
      <c r="A2123" s="285"/>
      <c r="B2123" s="332">
        <f t="shared" si="72"/>
        <v>113</v>
      </c>
      <c r="C2123" s="58" t="s">
        <v>2306</v>
      </c>
      <c r="D2123" s="139" t="s">
        <v>2305</v>
      </c>
      <c r="E2123" s="42" t="s">
        <v>2798</v>
      </c>
      <c r="F2123" s="246" t="s">
        <v>4676</v>
      </c>
      <c r="G2123" s="359"/>
      <c r="H2123" s="44"/>
      <c r="I2123" s="83"/>
      <c r="J2123" s="48"/>
      <c r="K2123" s="36"/>
      <c r="L2123" s="98">
        <v>38362</v>
      </c>
      <c r="M2123" s="98"/>
      <c r="N2123" t="str">
        <f t="shared" si="71"/>
        <v/>
      </c>
    </row>
    <row r="2124" spans="1:14" hidden="1" outlineLevel="2">
      <c r="A2124" s="285"/>
      <c r="B2124" s="332">
        <f t="shared" si="72"/>
        <v>113</v>
      </c>
      <c r="C2124" s="58" t="s">
        <v>3707</v>
      </c>
      <c r="D2124" s="139" t="s">
        <v>3706</v>
      </c>
      <c r="E2124" s="42" t="s">
        <v>2798</v>
      </c>
      <c r="F2124" s="246" t="s">
        <v>4676</v>
      </c>
      <c r="G2124" s="359"/>
      <c r="H2124" s="44"/>
      <c r="I2124" s="83"/>
      <c r="J2124" s="48"/>
      <c r="K2124" s="36"/>
      <c r="L2124" s="98">
        <v>38362</v>
      </c>
      <c r="M2124" s="98"/>
      <c r="N2124" t="str">
        <f t="shared" si="71"/>
        <v/>
      </c>
    </row>
    <row r="2125" spans="1:14" hidden="1" outlineLevel="2">
      <c r="A2125" s="285"/>
      <c r="B2125" s="332">
        <f t="shared" si="72"/>
        <v>113</v>
      </c>
      <c r="C2125" s="58" t="s">
        <v>4944</v>
      </c>
      <c r="D2125" s="139" t="s">
        <v>4943</v>
      </c>
      <c r="E2125" s="42" t="s">
        <v>2798</v>
      </c>
      <c r="F2125" s="246" t="s">
        <v>4676</v>
      </c>
      <c r="G2125" s="359"/>
      <c r="H2125" s="44"/>
      <c r="I2125" s="83"/>
      <c r="J2125" s="48"/>
      <c r="K2125" s="36"/>
      <c r="L2125" s="98">
        <v>38362</v>
      </c>
      <c r="M2125" s="98"/>
      <c r="N2125" t="str">
        <f t="shared" si="71"/>
        <v/>
      </c>
    </row>
    <row r="2126" spans="1:14" hidden="1" outlineLevel="2">
      <c r="A2126" s="285"/>
      <c r="B2126" s="332">
        <f t="shared" si="72"/>
        <v>113</v>
      </c>
      <c r="C2126" s="58" t="s">
        <v>753</v>
      </c>
      <c r="D2126" s="139" t="s">
        <v>752</v>
      </c>
      <c r="E2126" s="42" t="s">
        <v>2798</v>
      </c>
      <c r="F2126" s="246" t="s">
        <v>4676</v>
      </c>
      <c r="G2126" s="359"/>
      <c r="H2126" s="44"/>
      <c r="I2126" s="83"/>
      <c r="J2126" s="48"/>
      <c r="K2126" s="36"/>
      <c r="L2126" s="98">
        <v>38362</v>
      </c>
      <c r="M2126" s="98"/>
      <c r="N2126" t="str">
        <f t="shared" si="71"/>
        <v/>
      </c>
    </row>
    <row r="2127" spans="1:14" hidden="1" outlineLevel="2">
      <c r="A2127" s="285"/>
      <c r="B2127" s="332">
        <f t="shared" si="72"/>
        <v>113</v>
      </c>
      <c r="C2127" s="58" t="s">
        <v>378</v>
      </c>
      <c r="D2127" s="139" t="s">
        <v>377</v>
      </c>
      <c r="E2127" s="42" t="s">
        <v>2798</v>
      </c>
      <c r="F2127" s="246" t="s">
        <v>4676</v>
      </c>
      <c r="G2127" s="359"/>
      <c r="H2127" s="44"/>
      <c r="I2127" s="83"/>
      <c r="J2127" s="48"/>
      <c r="K2127" s="36"/>
      <c r="L2127" s="98">
        <v>38362</v>
      </c>
      <c r="M2127" s="98"/>
      <c r="N2127" t="str">
        <f t="shared" si="71"/>
        <v>DUPLICATE</v>
      </c>
    </row>
    <row r="2128" spans="1:14" hidden="1" outlineLevel="2">
      <c r="A2128" s="285"/>
      <c r="B2128" s="332">
        <f t="shared" si="72"/>
        <v>113</v>
      </c>
      <c r="C2128" s="58" t="s">
        <v>1572</v>
      </c>
      <c r="D2128" s="139" t="s">
        <v>1571</v>
      </c>
      <c r="E2128" s="42" t="s">
        <v>2798</v>
      </c>
      <c r="F2128" s="246" t="s">
        <v>4676</v>
      </c>
      <c r="G2128" s="359"/>
      <c r="H2128" s="44"/>
      <c r="I2128" s="83"/>
      <c r="J2128" s="48"/>
      <c r="K2128" s="36"/>
      <c r="L2128" s="98">
        <v>38362</v>
      </c>
      <c r="M2128" s="98"/>
      <c r="N2128" t="str">
        <f t="shared" si="71"/>
        <v/>
      </c>
    </row>
    <row r="2129" spans="1:14" hidden="1" outlineLevel="2">
      <c r="A2129" s="285"/>
      <c r="B2129" s="332">
        <f t="shared" si="72"/>
        <v>113</v>
      </c>
      <c r="C2129" s="58" t="s">
        <v>5346</v>
      </c>
      <c r="D2129" s="139" t="s">
        <v>364</v>
      </c>
      <c r="E2129" s="42" t="s">
        <v>2798</v>
      </c>
      <c r="F2129" s="246" t="s">
        <v>4676</v>
      </c>
      <c r="G2129" s="359"/>
      <c r="H2129" s="44"/>
      <c r="I2129" s="83"/>
      <c r="J2129" s="48"/>
      <c r="K2129" s="36"/>
      <c r="L2129" s="98">
        <v>38362</v>
      </c>
      <c r="M2129" s="98"/>
      <c r="N2129" t="str">
        <f t="shared" si="71"/>
        <v/>
      </c>
    </row>
    <row r="2130" spans="1:14" hidden="1" outlineLevel="2">
      <c r="A2130" s="285"/>
      <c r="B2130" s="332">
        <f t="shared" si="72"/>
        <v>113</v>
      </c>
      <c r="C2130" s="58" t="s">
        <v>1109</v>
      </c>
      <c r="D2130" s="139" t="s">
        <v>680</v>
      </c>
      <c r="E2130" s="42" t="s">
        <v>2798</v>
      </c>
      <c r="F2130" s="246" t="s">
        <v>4676</v>
      </c>
      <c r="G2130" s="359"/>
      <c r="H2130" s="44"/>
      <c r="I2130" s="83"/>
      <c r="J2130" s="48"/>
      <c r="K2130" s="36"/>
      <c r="L2130" s="98">
        <v>38362</v>
      </c>
      <c r="M2130" s="98"/>
      <c r="N2130" t="str">
        <f t="shared" si="71"/>
        <v/>
      </c>
    </row>
    <row r="2131" spans="1:14" hidden="1" outlineLevel="2">
      <c r="A2131" s="285"/>
      <c r="B2131" s="332">
        <f t="shared" si="72"/>
        <v>113</v>
      </c>
      <c r="C2131" s="58" t="s">
        <v>2337</v>
      </c>
      <c r="D2131" s="139" t="s">
        <v>2336</v>
      </c>
      <c r="E2131" s="42" t="s">
        <v>2798</v>
      </c>
      <c r="F2131" s="246" t="s">
        <v>4676</v>
      </c>
      <c r="G2131" s="359"/>
      <c r="H2131" s="44"/>
      <c r="I2131" s="83"/>
      <c r="J2131" s="48"/>
      <c r="K2131" s="36"/>
      <c r="L2131" s="98">
        <v>38362</v>
      </c>
      <c r="M2131" s="98"/>
      <c r="N2131" t="str">
        <f t="shared" si="71"/>
        <v/>
      </c>
    </row>
    <row r="2132" spans="1:14" hidden="1" outlineLevel="2">
      <c r="A2132" s="285"/>
      <c r="B2132" s="332">
        <f t="shared" si="72"/>
        <v>113</v>
      </c>
      <c r="C2132" s="58" t="s">
        <v>414</v>
      </c>
      <c r="D2132" s="139" t="s">
        <v>1120</v>
      </c>
      <c r="E2132" s="42" t="s">
        <v>2798</v>
      </c>
      <c r="F2132" s="246" t="s">
        <v>4676</v>
      </c>
      <c r="G2132" s="359"/>
      <c r="H2132" s="44"/>
      <c r="I2132" s="83"/>
      <c r="J2132" s="48"/>
      <c r="K2132" s="36"/>
      <c r="L2132" s="98">
        <v>38362</v>
      </c>
      <c r="M2132" s="98"/>
      <c r="N2132" t="str">
        <f t="shared" si="71"/>
        <v/>
      </c>
    </row>
    <row r="2133" spans="1:14" hidden="1" outlineLevel="2">
      <c r="A2133" s="285"/>
      <c r="B2133" s="332">
        <f t="shared" si="72"/>
        <v>113</v>
      </c>
      <c r="C2133" s="58" t="s">
        <v>2942</v>
      </c>
      <c r="D2133" s="139" t="s">
        <v>2941</v>
      </c>
      <c r="E2133" s="42" t="s">
        <v>2798</v>
      </c>
      <c r="F2133" s="246" t="s">
        <v>4676</v>
      </c>
      <c r="G2133" s="359"/>
      <c r="H2133" s="44"/>
      <c r="I2133" s="83"/>
      <c r="J2133" s="48"/>
      <c r="K2133" s="36"/>
      <c r="L2133" s="98">
        <v>38362</v>
      </c>
      <c r="M2133" s="98"/>
      <c r="N2133" t="str">
        <f t="shared" si="71"/>
        <v>DUPLICATE</v>
      </c>
    </row>
    <row r="2134" spans="1:14" hidden="1" outlineLevel="2">
      <c r="A2134" s="285"/>
      <c r="B2134" s="332">
        <f t="shared" si="72"/>
        <v>113</v>
      </c>
      <c r="C2134" s="58" t="s">
        <v>3802</v>
      </c>
      <c r="D2134" s="139" t="s">
        <v>3801</v>
      </c>
      <c r="E2134" s="42" t="s">
        <v>2798</v>
      </c>
      <c r="F2134" s="246" t="s">
        <v>4676</v>
      </c>
      <c r="G2134" s="359"/>
      <c r="H2134" s="44"/>
      <c r="I2134" s="83"/>
      <c r="J2134" s="48"/>
      <c r="K2134" s="36"/>
      <c r="L2134" s="98">
        <v>38362</v>
      </c>
      <c r="M2134" s="98"/>
      <c r="N2134" t="str">
        <f t="shared" si="71"/>
        <v/>
      </c>
    </row>
    <row r="2135" spans="1:14" hidden="1" outlineLevel="2">
      <c r="A2135" s="285"/>
      <c r="B2135" s="332">
        <f t="shared" si="72"/>
        <v>113</v>
      </c>
      <c r="C2135" s="58" t="s">
        <v>3858</v>
      </c>
      <c r="D2135" s="139" t="s">
        <v>3857</v>
      </c>
      <c r="E2135" s="42" t="s">
        <v>2798</v>
      </c>
      <c r="F2135" s="246" t="s">
        <v>4676</v>
      </c>
      <c r="G2135" s="359"/>
      <c r="H2135" s="44"/>
      <c r="I2135" s="83"/>
      <c r="J2135" s="48"/>
      <c r="K2135" s="36"/>
      <c r="L2135" s="98">
        <v>38362</v>
      </c>
      <c r="M2135" s="98"/>
      <c r="N2135" t="str">
        <f t="shared" si="71"/>
        <v/>
      </c>
    </row>
    <row r="2136" spans="1:14" ht="26.4" hidden="1" outlineLevel="2">
      <c r="A2136" s="285"/>
      <c r="B2136" s="332">
        <f t="shared" si="72"/>
        <v>113</v>
      </c>
      <c r="C2136" s="58" t="s">
        <v>3018</v>
      </c>
      <c r="D2136" s="246" t="s">
        <v>1530</v>
      </c>
      <c r="E2136" s="42" t="s">
        <v>2798</v>
      </c>
      <c r="F2136" s="246" t="s">
        <v>4676</v>
      </c>
      <c r="G2136" s="246"/>
      <c r="H2136" s="44"/>
      <c r="I2136" s="83"/>
      <c r="J2136" s="48"/>
      <c r="K2136" s="210"/>
      <c r="L2136" s="98">
        <v>38362</v>
      </c>
      <c r="M2136" s="98">
        <v>40575</v>
      </c>
      <c r="N2136" t="str">
        <f t="shared" si="71"/>
        <v/>
      </c>
    </row>
    <row r="2137" spans="1:14" hidden="1" outlineLevel="2">
      <c r="A2137" s="285"/>
      <c r="B2137" s="332">
        <f t="shared" si="72"/>
        <v>113</v>
      </c>
      <c r="C2137" s="58" t="s">
        <v>3068</v>
      </c>
      <c r="D2137" s="139" t="s">
        <v>3067</v>
      </c>
      <c r="E2137" s="42" t="s">
        <v>2798</v>
      </c>
      <c r="F2137" s="246" t="s">
        <v>4676</v>
      </c>
      <c r="G2137" s="359"/>
      <c r="H2137" s="44"/>
      <c r="I2137" s="83"/>
      <c r="J2137" s="48"/>
      <c r="K2137" s="36"/>
      <c r="L2137" s="98">
        <v>38362</v>
      </c>
      <c r="M2137" s="98"/>
      <c r="N2137" t="str">
        <f t="shared" si="71"/>
        <v/>
      </c>
    </row>
    <row r="2138" spans="1:14" hidden="1" outlineLevel="2">
      <c r="A2138" s="285"/>
      <c r="B2138" s="332">
        <f t="shared" si="72"/>
        <v>113</v>
      </c>
      <c r="C2138" s="58" t="s">
        <v>2609</v>
      </c>
      <c r="D2138" s="139" t="s">
        <v>2608</v>
      </c>
      <c r="E2138" s="42" t="s">
        <v>2798</v>
      </c>
      <c r="F2138" s="246" t="s">
        <v>4676</v>
      </c>
      <c r="G2138" s="359"/>
      <c r="H2138" s="44"/>
      <c r="I2138" s="83"/>
      <c r="J2138" s="48"/>
      <c r="K2138" s="36"/>
      <c r="L2138" s="98">
        <v>38362</v>
      </c>
      <c r="M2138" s="98"/>
      <c r="N2138" t="str">
        <f t="shared" si="71"/>
        <v/>
      </c>
    </row>
    <row r="2139" spans="1:14" hidden="1" outlineLevel="2">
      <c r="A2139" s="285"/>
      <c r="B2139" s="332">
        <f t="shared" si="72"/>
        <v>113</v>
      </c>
      <c r="C2139" s="58" t="s">
        <v>3882</v>
      </c>
      <c r="D2139" s="139" t="s">
        <v>3881</v>
      </c>
      <c r="E2139" s="42" t="s">
        <v>2798</v>
      </c>
      <c r="F2139" s="246" t="s">
        <v>4676</v>
      </c>
      <c r="G2139" s="359"/>
      <c r="H2139" s="44"/>
      <c r="I2139" s="83"/>
      <c r="J2139" s="48"/>
      <c r="K2139" s="36"/>
      <c r="L2139" s="98">
        <v>38362</v>
      </c>
      <c r="M2139" s="98"/>
      <c r="N2139" t="str">
        <f t="shared" si="71"/>
        <v/>
      </c>
    </row>
    <row r="2140" spans="1:14" hidden="1" outlineLevel="2">
      <c r="A2140" s="285"/>
      <c r="B2140" s="332">
        <f t="shared" si="72"/>
        <v>113</v>
      </c>
      <c r="C2140" s="58" t="s">
        <v>2931</v>
      </c>
      <c r="D2140" s="139" t="s">
        <v>2930</v>
      </c>
      <c r="E2140" s="42" t="s">
        <v>2798</v>
      </c>
      <c r="F2140" s="246" t="s">
        <v>4676</v>
      </c>
      <c r="G2140" s="359"/>
      <c r="H2140" s="44"/>
      <c r="I2140" s="83"/>
      <c r="J2140" s="48"/>
      <c r="K2140" s="36"/>
      <c r="L2140" s="98">
        <v>38362</v>
      </c>
      <c r="M2140" s="98"/>
      <c r="N2140" t="str">
        <f t="shared" si="71"/>
        <v/>
      </c>
    </row>
    <row r="2141" spans="1:14" hidden="1" outlineLevel="2">
      <c r="A2141" s="285"/>
      <c r="B2141" s="332">
        <f t="shared" si="72"/>
        <v>113</v>
      </c>
      <c r="C2141" s="58" t="s">
        <v>3532</v>
      </c>
      <c r="D2141" s="139" t="s">
        <v>3531</v>
      </c>
      <c r="E2141" s="42" t="s">
        <v>2798</v>
      </c>
      <c r="F2141" s="246" t="s">
        <v>4676</v>
      </c>
      <c r="G2141" s="359"/>
      <c r="H2141" s="44"/>
      <c r="I2141" s="83"/>
      <c r="J2141" s="48"/>
      <c r="K2141" s="36"/>
      <c r="L2141" s="98">
        <v>38362</v>
      </c>
      <c r="M2141" s="98"/>
      <c r="N2141" t="str">
        <f t="shared" si="71"/>
        <v/>
      </c>
    </row>
    <row r="2142" spans="1:14" hidden="1" outlineLevel="2">
      <c r="A2142" s="285"/>
      <c r="B2142" s="332">
        <f t="shared" si="72"/>
        <v>113</v>
      </c>
      <c r="C2142" s="58" t="s">
        <v>2926</v>
      </c>
      <c r="D2142" s="139" t="s">
        <v>2925</v>
      </c>
      <c r="E2142" s="42" t="s">
        <v>2798</v>
      </c>
      <c r="F2142" s="246" t="s">
        <v>4676</v>
      </c>
      <c r="G2142" s="359"/>
      <c r="H2142" s="44"/>
      <c r="I2142" s="83"/>
      <c r="J2142" s="48"/>
      <c r="K2142" s="36"/>
      <c r="L2142" s="98">
        <v>38362</v>
      </c>
      <c r="M2142" s="98"/>
      <c r="N2142" t="str">
        <f t="shared" si="71"/>
        <v/>
      </c>
    </row>
    <row r="2143" spans="1:14" hidden="1" outlineLevel="2">
      <c r="A2143" s="285"/>
      <c r="B2143" s="332">
        <f t="shared" si="72"/>
        <v>113</v>
      </c>
      <c r="C2143" s="58" t="s">
        <v>4539</v>
      </c>
      <c r="D2143" s="139" t="s">
        <v>4538</v>
      </c>
      <c r="E2143" s="42" t="s">
        <v>2798</v>
      </c>
      <c r="F2143" s="246" t="s">
        <v>4676</v>
      </c>
      <c r="G2143" s="359" t="s">
        <v>5357</v>
      </c>
      <c r="H2143" s="44"/>
      <c r="I2143" s="83"/>
      <c r="J2143" s="48"/>
      <c r="K2143" s="36"/>
      <c r="L2143" s="98">
        <v>38362</v>
      </c>
      <c r="M2143" s="98"/>
      <c r="N2143" t="str">
        <f t="shared" si="71"/>
        <v/>
      </c>
    </row>
    <row r="2144" spans="1:14" hidden="1" outlineLevel="2">
      <c r="A2144" s="285"/>
      <c r="B2144" s="332">
        <f t="shared" si="72"/>
        <v>113</v>
      </c>
      <c r="C2144" s="58" t="s">
        <v>3534</v>
      </c>
      <c r="D2144" s="139" t="s">
        <v>3533</v>
      </c>
      <c r="E2144" s="42" t="s">
        <v>2798</v>
      </c>
      <c r="F2144" s="246" t="s">
        <v>4676</v>
      </c>
      <c r="G2144" s="359"/>
      <c r="H2144" s="44"/>
      <c r="I2144" s="83"/>
      <c r="J2144" s="48"/>
      <c r="K2144" s="36"/>
      <c r="L2144" s="98">
        <v>38362</v>
      </c>
      <c r="M2144" s="98"/>
      <c r="N2144" t="str">
        <f t="shared" si="71"/>
        <v/>
      </c>
    </row>
    <row r="2145" spans="1:14" hidden="1" outlineLevel="2">
      <c r="A2145" s="285"/>
      <c r="B2145" s="332">
        <f t="shared" si="72"/>
        <v>113</v>
      </c>
      <c r="C2145" s="58" t="s">
        <v>359</v>
      </c>
      <c r="D2145" s="139" t="s">
        <v>358</v>
      </c>
      <c r="E2145" s="42" t="s">
        <v>2798</v>
      </c>
      <c r="F2145" s="246" t="s">
        <v>4676</v>
      </c>
      <c r="G2145" s="359"/>
      <c r="H2145" s="44"/>
      <c r="I2145" s="83"/>
      <c r="J2145" s="48"/>
      <c r="K2145" s="36"/>
      <c r="L2145" s="98">
        <v>38362</v>
      </c>
      <c r="M2145" s="98"/>
      <c r="N2145" t="str">
        <f t="shared" si="71"/>
        <v/>
      </c>
    </row>
    <row r="2146" spans="1:14" hidden="1" outlineLevel="2">
      <c r="A2146" s="285"/>
      <c r="B2146" s="332">
        <f t="shared" si="72"/>
        <v>113</v>
      </c>
      <c r="C2146" s="58" t="s">
        <v>2335</v>
      </c>
      <c r="D2146" s="139" t="s">
        <v>5215</v>
      </c>
      <c r="E2146" s="42" t="s">
        <v>2798</v>
      </c>
      <c r="F2146" s="246" t="s">
        <v>4676</v>
      </c>
      <c r="G2146" s="359"/>
      <c r="H2146" s="44"/>
      <c r="I2146" s="83"/>
      <c r="J2146" s="48"/>
      <c r="K2146" s="36"/>
      <c r="L2146" s="98">
        <v>38362</v>
      </c>
      <c r="M2146" s="98"/>
      <c r="N2146" t="str">
        <f t="shared" si="71"/>
        <v/>
      </c>
    </row>
    <row r="2147" spans="1:14" hidden="1" outlineLevel="2">
      <c r="A2147" s="285"/>
      <c r="B2147" s="332">
        <f t="shared" si="72"/>
        <v>113</v>
      </c>
      <c r="C2147" s="58" t="s">
        <v>3536</v>
      </c>
      <c r="D2147" s="139" t="s">
        <v>3535</v>
      </c>
      <c r="E2147" s="42" t="s">
        <v>2798</v>
      </c>
      <c r="F2147" s="246" t="s">
        <v>4676</v>
      </c>
      <c r="G2147" s="359"/>
      <c r="H2147" s="44"/>
      <c r="I2147" s="83"/>
      <c r="J2147" s="48"/>
      <c r="K2147" s="36"/>
      <c r="L2147" s="98">
        <v>38362</v>
      </c>
      <c r="M2147" s="98"/>
      <c r="N2147" t="str">
        <f t="shared" si="71"/>
        <v/>
      </c>
    </row>
    <row r="2148" spans="1:14" hidden="1" outlineLevel="2">
      <c r="A2148" s="285"/>
      <c r="B2148" s="332">
        <f t="shared" si="72"/>
        <v>113</v>
      </c>
      <c r="C2148" s="58" t="s">
        <v>45</v>
      </c>
      <c r="D2148" s="139" t="s">
        <v>2037</v>
      </c>
      <c r="E2148" s="42" t="s">
        <v>2798</v>
      </c>
      <c r="F2148" s="246" t="s">
        <v>4676</v>
      </c>
      <c r="G2148" s="359" t="s">
        <v>5357</v>
      </c>
      <c r="H2148" s="44"/>
      <c r="I2148" s="83"/>
      <c r="J2148" s="48"/>
      <c r="K2148" s="36"/>
      <c r="L2148" s="98">
        <v>38362</v>
      </c>
      <c r="M2148" s="98"/>
      <c r="N2148" t="str">
        <f t="shared" si="71"/>
        <v/>
      </c>
    </row>
    <row r="2149" spans="1:14" hidden="1" outlineLevel="2">
      <c r="A2149" s="285"/>
      <c r="B2149" s="332">
        <f t="shared" si="72"/>
        <v>113</v>
      </c>
      <c r="C2149" s="58" t="s">
        <v>5130</v>
      </c>
      <c r="D2149" s="139" t="s">
        <v>5129</v>
      </c>
      <c r="E2149" s="42" t="s">
        <v>2798</v>
      </c>
      <c r="F2149" s="246" t="s">
        <v>4676</v>
      </c>
      <c r="G2149" s="359"/>
      <c r="H2149" s="44"/>
      <c r="I2149" s="83"/>
      <c r="J2149" s="48"/>
      <c r="K2149" s="36"/>
      <c r="L2149" s="98">
        <v>38362</v>
      </c>
      <c r="M2149" s="98"/>
      <c r="N2149" t="str">
        <f t="shared" si="71"/>
        <v/>
      </c>
    </row>
    <row r="2150" spans="1:14" hidden="1" outlineLevel="2">
      <c r="A2150" s="285"/>
      <c r="B2150" s="332">
        <f t="shared" si="72"/>
        <v>113</v>
      </c>
      <c r="C2150" s="58" t="s">
        <v>1562</v>
      </c>
      <c r="D2150" s="139" t="s">
        <v>3338</v>
      </c>
      <c r="E2150" s="42" t="s">
        <v>2798</v>
      </c>
      <c r="F2150" s="246" t="s">
        <v>4676</v>
      </c>
      <c r="G2150" s="359"/>
      <c r="H2150" s="44"/>
      <c r="I2150" s="83"/>
      <c r="J2150" s="48"/>
      <c r="K2150" s="36"/>
      <c r="L2150" s="98">
        <v>38362</v>
      </c>
      <c r="M2150" s="98"/>
      <c r="N2150" t="str">
        <f t="shared" si="71"/>
        <v/>
      </c>
    </row>
    <row r="2151" spans="1:14" hidden="1" outlineLevel="2">
      <c r="A2151" s="285"/>
      <c r="B2151" s="332">
        <f t="shared" si="72"/>
        <v>113</v>
      </c>
      <c r="C2151" s="58" t="s">
        <v>778</v>
      </c>
      <c r="D2151" s="139" t="s">
        <v>777</v>
      </c>
      <c r="E2151" s="42" t="s">
        <v>2798</v>
      </c>
      <c r="F2151" s="246" t="s">
        <v>4676</v>
      </c>
      <c r="G2151" s="359"/>
      <c r="H2151" s="44"/>
      <c r="I2151" s="83"/>
      <c r="J2151" s="48"/>
      <c r="K2151" s="36"/>
      <c r="L2151" s="98">
        <v>38362</v>
      </c>
      <c r="M2151" s="98"/>
      <c r="N2151" t="str">
        <f t="shared" si="71"/>
        <v/>
      </c>
    </row>
    <row r="2152" spans="1:14" hidden="1" outlineLevel="2">
      <c r="A2152" s="285"/>
      <c r="B2152" s="332">
        <f t="shared" si="72"/>
        <v>113</v>
      </c>
      <c r="C2152" s="58" t="s">
        <v>4591</v>
      </c>
      <c r="D2152" s="139" t="s">
        <v>5185</v>
      </c>
      <c r="E2152" s="42" t="s">
        <v>2798</v>
      </c>
      <c r="F2152" s="246" t="s">
        <v>4676</v>
      </c>
      <c r="G2152" s="359"/>
      <c r="H2152" s="44"/>
      <c r="I2152" s="83"/>
      <c r="J2152" s="48"/>
      <c r="K2152" s="36"/>
      <c r="L2152" s="98">
        <v>38362</v>
      </c>
      <c r="M2152" s="98"/>
      <c r="N2152" t="str">
        <f t="shared" si="71"/>
        <v/>
      </c>
    </row>
    <row r="2153" spans="1:14" hidden="1" outlineLevel="2">
      <c r="A2153" s="285"/>
      <c r="B2153" s="332">
        <f t="shared" si="72"/>
        <v>113</v>
      </c>
      <c r="C2153" s="58" t="s">
        <v>3373</v>
      </c>
      <c r="D2153" s="139" t="s">
        <v>299</v>
      </c>
      <c r="E2153" s="42" t="s">
        <v>2798</v>
      </c>
      <c r="F2153" s="246" t="s">
        <v>4676</v>
      </c>
      <c r="G2153" s="359"/>
      <c r="H2153" s="44"/>
      <c r="I2153" s="83"/>
      <c r="J2153" s="48"/>
      <c r="K2153" s="36"/>
      <c r="L2153" s="98">
        <v>38362</v>
      </c>
      <c r="M2153" s="98"/>
      <c r="N2153" t="str">
        <f t="shared" si="71"/>
        <v/>
      </c>
    </row>
    <row r="2154" spans="1:14" hidden="1" outlineLevel="2">
      <c r="A2154" s="285"/>
      <c r="B2154" s="332">
        <f t="shared" si="72"/>
        <v>113</v>
      </c>
      <c r="C2154" s="58" t="s">
        <v>2918</v>
      </c>
      <c r="D2154" s="139" t="s">
        <v>2917</v>
      </c>
      <c r="E2154" s="42" t="s">
        <v>2798</v>
      </c>
      <c r="F2154" s="246" t="s">
        <v>4676</v>
      </c>
      <c r="G2154" s="359"/>
      <c r="H2154" s="44"/>
      <c r="I2154" s="83"/>
      <c r="J2154" s="48"/>
      <c r="K2154" s="36"/>
      <c r="L2154" s="98">
        <v>38362</v>
      </c>
      <c r="M2154" s="98"/>
      <c r="N2154" t="str">
        <f t="shared" si="71"/>
        <v/>
      </c>
    </row>
    <row r="2155" spans="1:14" hidden="1" outlineLevel="2">
      <c r="A2155" s="285"/>
      <c r="B2155" s="332">
        <f t="shared" si="72"/>
        <v>113</v>
      </c>
      <c r="C2155" s="58" t="s">
        <v>2948</v>
      </c>
      <c r="D2155" s="139" t="s">
        <v>2949</v>
      </c>
      <c r="E2155" s="42" t="s">
        <v>2798</v>
      </c>
      <c r="F2155" s="246" t="s">
        <v>4676</v>
      </c>
      <c r="G2155" s="359"/>
      <c r="H2155" s="44"/>
      <c r="I2155" s="83"/>
      <c r="J2155" s="48"/>
      <c r="K2155" s="36"/>
      <c r="L2155" s="98">
        <v>39845</v>
      </c>
      <c r="M2155" s="98"/>
      <c r="N2155" t="str">
        <f t="shared" si="71"/>
        <v>DUPLICATE</v>
      </c>
    </row>
    <row r="2156" spans="1:14" hidden="1" outlineLevel="2">
      <c r="A2156" s="285"/>
      <c r="B2156" s="332">
        <f t="shared" si="72"/>
        <v>113</v>
      </c>
      <c r="C2156" s="58" t="s">
        <v>6270</v>
      </c>
      <c r="D2156" s="139" t="s">
        <v>2702</v>
      </c>
      <c r="E2156" s="42" t="s">
        <v>2798</v>
      </c>
      <c r="F2156" s="246" t="s">
        <v>4676</v>
      </c>
      <c r="G2156" s="359" t="s">
        <v>5357</v>
      </c>
      <c r="H2156" s="44"/>
      <c r="I2156" s="83"/>
      <c r="J2156" s="48"/>
      <c r="K2156" s="36"/>
      <c r="L2156" s="98">
        <v>39845</v>
      </c>
      <c r="M2156" s="98">
        <v>42401</v>
      </c>
      <c r="N2156" t="str">
        <f t="shared" si="71"/>
        <v/>
      </c>
    </row>
    <row r="2157" spans="1:14" hidden="1" outlineLevel="2">
      <c r="A2157" s="285"/>
      <c r="B2157" s="332">
        <f t="shared" si="72"/>
        <v>113</v>
      </c>
      <c r="C2157" s="58" t="s">
        <v>2952</v>
      </c>
      <c r="D2157" s="139" t="s">
        <v>2953</v>
      </c>
      <c r="E2157" s="42" t="s">
        <v>2798</v>
      </c>
      <c r="F2157" s="246" t="s">
        <v>4676</v>
      </c>
      <c r="G2157" s="359"/>
      <c r="H2157" s="44"/>
      <c r="I2157" s="83"/>
      <c r="J2157" s="48"/>
      <c r="K2157" s="36"/>
      <c r="L2157" s="98">
        <v>39845</v>
      </c>
      <c r="M2157" s="98"/>
      <c r="N2157" t="str">
        <f t="shared" si="71"/>
        <v/>
      </c>
    </row>
    <row r="2158" spans="1:14" hidden="1" outlineLevel="2">
      <c r="A2158" s="285"/>
      <c r="B2158" s="332">
        <f t="shared" si="72"/>
        <v>113</v>
      </c>
      <c r="C2158" s="58" t="s">
        <v>2954</v>
      </c>
      <c r="D2158" s="139" t="s">
        <v>2955</v>
      </c>
      <c r="E2158" s="42" t="s">
        <v>2798</v>
      </c>
      <c r="F2158" s="246" t="s">
        <v>4676</v>
      </c>
      <c r="G2158" s="359"/>
      <c r="H2158" s="44"/>
      <c r="I2158" s="83"/>
      <c r="J2158" s="48"/>
      <c r="K2158" s="36"/>
      <c r="L2158" s="98">
        <v>39845</v>
      </c>
      <c r="M2158" s="98"/>
      <c r="N2158" t="str">
        <f t="shared" si="71"/>
        <v/>
      </c>
    </row>
    <row r="2159" spans="1:14" hidden="1" outlineLevel="2">
      <c r="A2159" s="285"/>
      <c r="B2159" s="332">
        <f t="shared" si="72"/>
        <v>113</v>
      </c>
      <c r="C2159" s="58" t="s">
        <v>2956</v>
      </c>
      <c r="D2159" s="139" t="s">
        <v>2957</v>
      </c>
      <c r="E2159" s="42" t="s">
        <v>2798</v>
      </c>
      <c r="F2159" s="246" t="s">
        <v>4676</v>
      </c>
      <c r="G2159" s="359"/>
      <c r="H2159" s="44"/>
      <c r="I2159" s="83"/>
      <c r="J2159" s="48"/>
      <c r="K2159" s="36"/>
      <c r="L2159" s="98">
        <v>39845</v>
      </c>
      <c r="M2159" s="98"/>
      <c r="N2159" t="str">
        <f t="shared" si="71"/>
        <v/>
      </c>
    </row>
    <row r="2160" spans="1:14" ht="105.6" hidden="1" outlineLevel="1" collapsed="1">
      <c r="A2160" s="307">
        <v>114</v>
      </c>
      <c r="B2160" s="332">
        <f t="shared" ref="B2160:B2174" si="73">IF(A2160&gt;0,A2160,B2159)</f>
        <v>114</v>
      </c>
      <c r="C2160" s="38" t="s">
        <v>5032</v>
      </c>
      <c r="D2160" s="40"/>
      <c r="E2160" s="40" t="s">
        <v>2798</v>
      </c>
      <c r="F2160" s="40" t="s">
        <v>4676</v>
      </c>
      <c r="G2160" s="40" t="s">
        <v>7128</v>
      </c>
      <c r="H2160" s="44"/>
      <c r="I2160" s="44"/>
      <c r="J2160" s="51" t="s">
        <v>4812</v>
      </c>
      <c r="K2160" s="43" t="s">
        <v>6203</v>
      </c>
      <c r="L2160" s="80">
        <v>38362</v>
      </c>
      <c r="M2160" s="80">
        <v>43132</v>
      </c>
      <c r="N2160" t="str">
        <f t="shared" si="71"/>
        <v/>
      </c>
    </row>
    <row r="2161" spans="1:14" ht="26.4" hidden="1" outlineLevel="2">
      <c r="A2161" s="289"/>
      <c r="B2161" s="332">
        <f t="shared" si="73"/>
        <v>114</v>
      </c>
      <c r="C2161" s="28" t="s">
        <v>179</v>
      </c>
      <c r="D2161" s="247" t="s">
        <v>178</v>
      </c>
      <c r="E2161" s="47" t="s">
        <v>2798</v>
      </c>
      <c r="F2161" s="42" t="s">
        <v>4676</v>
      </c>
      <c r="G2161" s="245"/>
      <c r="H2161" s="44"/>
      <c r="I2161" s="92"/>
      <c r="J2161" s="48"/>
      <c r="K2161" s="75"/>
      <c r="L2161" s="140">
        <v>38362</v>
      </c>
      <c r="M2161" s="140">
        <v>42767</v>
      </c>
      <c r="N2161" t="str">
        <f t="shared" si="71"/>
        <v/>
      </c>
    </row>
    <row r="2162" spans="1:14" hidden="1" outlineLevel="2">
      <c r="A2162" s="285"/>
      <c r="B2162" s="332">
        <f t="shared" si="73"/>
        <v>114</v>
      </c>
      <c r="C2162" s="58" t="s">
        <v>3512</v>
      </c>
      <c r="D2162" s="139" t="s">
        <v>3511</v>
      </c>
      <c r="E2162" s="47" t="s">
        <v>2798</v>
      </c>
      <c r="F2162" s="48" t="s">
        <v>4676</v>
      </c>
      <c r="G2162" s="246"/>
      <c r="H2162" s="44"/>
      <c r="I2162" s="92"/>
      <c r="J2162" s="48"/>
      <c r="K2162" s="210"/>
      <c r="L2162" s="98">
        <v>42036</v>
      </c>
      <c r="M2162" s="98">
        <v>42036</v>
      </c>
      <c r="N2162" t="str">
        <f t="shared" si="71"/>
        <v>DUPLICATE</v>
      </c>
    </row>
    <row r="2163" spans="1:14" hidden="1" outlineLevel="2">
      <c r="A2163" s="285"/>
      <c r="B2163" s="332">
        <f t="shared" si="73"/>
        <v>114</v>
      </c>
      <c r="C2163" s="26" t="s">
        <v>3175</v>
      </c>
      <c r="D2163" s="137" t="s">
        <v>4959</v>
      </c>
      <c r="E2163" s="47" t="s">
        <v>2798</v>
      </c>
      <c r="F2163" s="48" t="s">
        <v>4676</v>
      </c>
      <c r="G2163" s="359"/>
      <c r="H2163" s="44"/>
      <c r="I2163" s="92"/>
      <c r="J2163" s="48"/>
      <c r="K2163" s="36"/>
      <c r="L2163" s="98">
        <v>38362</v>
      </c>
      <c r="M2163" s="98"/>
      <c r="N2163" t="str">
        <f t="shared" si="71"/>
        <v/>
      </c>
    </row>
    <row r="2164" spans="1:14" hidden="1" outlineLevel="2">
      <c r="A2164" s="285"/>
      <c r="B2164" s="332">
        <f t="shared" si="73"/>
        <v>114</v>
      </c>
      <c r="C2164" s="26" t="s">
        <v>3659</v>
      </c>
      <c r="D2164" s="137" t="s">
        <v>3658</v>
      </c>
      <c r="E2164" s="47" t="s">
        <v>2798</v>
      </c>
      <c r="F2164" s="48" t="s">
        <v>4676</v>
      </c>
      <c r="G2164" s="359"/>
      <c r="H2164" s="44"/>
      <c r="I2164" s="92"/>
      <c r="J2164" s="48"/>
      <c r="K2164" s="36"/>
      <c r="L2164" s="98">
        <v>38362</v>
      </c>
      <c r="M2164" s="98"/>
      <c r="N2164" t="str">
        <f t="shared" si="71"/>
        <v/>
      </c>
    </row>
    <row r="2165" spans="1:14" hidden="1" outlineLevel="2">
      <c r="A2165" s="285"/>
      <c r="B2165" s="332">
        <f t="shared" si="73"/>
        <v>114</v>
      </c>
      <c r="C2165" s="26" t="s">
        <v>4406</v>
      </c>
      <c r="D2165" s="137" t="s">
        <v>4405</v>
      </c>
      <c r="E2165" s="47" t="s">
        <v>2798</v>
      </c>
      <c r="F2165" s="48" t="s">
        <v>4676</v>
      </c>
      <c r="G2165" s="359"/>
      <c r="H2165" s="44"/>
      <c r="I2165" s="92"/>
      <c r="J2165" s="48"/>
      <c r="K2165" s="36"/>
      <c r="L2165" s="98">
        <v>38362</v>
      </c>
      <c r="M2165" s="98"/>
      <c r="N2165" t="str">
        <f t="shared" si="71"/>
        <v/>
      </c>
    </row>
    <row r="2166" spans="1:14" hidden="1" outlineLevel="2">
      <c r="A2166" s="285"/>
      <c r="B2166" s="332">
        <f t="shared" si="73"/>
        <v>114</v>
      </c>
      <c r="C2166" s="26" t="s">
        <v>4404</v>
      </c>
      <c r="D2166" s="137" t="s">
        <v>538</v>
      </c>
      <c r="E2166" s="47" t="s">
        <v>2798</v>
      </c>
      <c r="F2166" s="48" t="s">
        <v>4676</v>
      </c>
      <c r="G2166" s="359"/>
      <c r="H2166" s="44"/>
      <c r="I2166" s="92"/>
      <c r="J2166" s="48"/>
      <c r="K2166" s="36"/>
      <c r="L2166" s="98">
        <v>38362</v>
      </c>
      <c r="M2166" s="98"/>
      <c r="N2166" t="str">
        <f t="shared" si="71"/>
        <v/>
      </c>
    </row>
    <row r="2167" spans="1:14" hidden="1" outlineLevel="2">
      <c r="A2167" s="285"/>
      <c r="B2167" s="332">
        <f t="shared" si="73"/>
        <v>114</v>
      </c>
      <c r="C2167" s="26" t="s">
        <v>4486</v>
      </c>
      <c r="D2167" s="137" t="s">
        <v>4485</v>
      </c>
      <c r="E2167" s="47" t="s">
        <v>2798</v>
      </c>
      <c r="F2167" s="48" t="s">
        <v>4676</v>
      </c>
      <c r="G2167" s="359"/>
      <c r="H2167" s="44"/>
      <c r="I2167" s="92"/>
      <c r="J2167" s="48"/>
      <c r="K2167" s="36"/>
      <c r="L2167" s="98">
        <v>38362</v>
      </c>
      <c r="M2167" s="98"/>
      <c r="N2167" t="str">
        <f t="shared" ref="N2167:N2230" si="74">IF(D2167="NA","",IF(COUNTIF($D$2:$D$4998,D2167)&gt;1,"DUPLICATE",""))</f>
        <v/>
      </c>
    </row>
    <row r="2168" spans="1:14" hidden="1" outlineLevel="2">
      <c r="A2168" s="285"/>
      <c r="B2168" s="332">
        <f t="shared" si="73"/>
        <v>114</v>
      </c>
      <c r="C2168" s="26" t="s">
        <v>1872</v>
      </c>
      <c r="D2168" s="137" t="s">
        <v>1871</v>
      </c>
      <c r="E2168" s="47" t="s">
        <v>2798</v>
      </c>
      <c r="F2168" s="48" t="s">
        <v>4676</v>
      </c>
      <c r="G2168" s="359"/>
      <c r="H2168" s="44"/>
      <c r="I2168" s="92"/>
      <c r="J2168" s="48"/>
      <c r="K2168" s="36"/>
      <c r="L2168" s="98">
        <v>38362</v>
      </c>
      <c r="M2168" s="98"/>
      <c r="N2168" t="str">
        <f t="shared" si="74"/>
        <v/>
      </c>
    </row>
    <row r="2169" spans="1:14" hidden="1" outlineLevel="2">
      <c r="A2169" s="285"/>
      <c r="B2169" s="332">
        <f t="shared" si="73"/>
        <v>114</v>
      </c>
      <c r="C2169" s="26" t="s">
        <v>345</v>
      </c>
      <c r="D2169" s="137" t="s">
        <v>344</v>
      </c>
      <c r="E2169" s="47" t="s">
        <v>2798</v>
      </c>
      <c r="F2169" s="48" t="s">
        <v>4676</v>
      </c>
      <c r="G2169" s="359"/>
      <c r="H2169" s="44"/>
      <c r="I2169" s="92"/>
      <c r="J2169" s="48"/>
      <c r="K2169" s="36"/>
      <c r="L2169" s="98">
        <v>38362</v>
      </c>
      <c r="M2169" s="98"/>
      <c r="N2169" t="str">
        <f t="shared" si="74"/>
        <v/>
      </c>
    </row>
    <row r="2170" spans="1:14" hidden="1" outlineLevel="2">
      <c r="A2170" s="285"/>
      <c r="B2170" s="332">
        <f t="shared" si="73"/>
        <v>114</v>
      </c>
      <c r="C2170" s="26" t="s">
        <v>1944</v>
      </c>
      <c r="D2170" s="137" t="s">
        <v>1943</v>
      </c>
      <c r="E2170" s="47" t="s">
        <v>2798</v>
      </c>
      <c r="F2170" s="48" t="s">
        <v>4676</v>
      </c>
      <c r="G2170" s="359"/>
      <c r="H2170" s="44"/>
      <c r="I2170" s="92"/>
      <c r="J2170" s="48"/>
      <c r="K2170" s="36"/>
      <c r="L2170" s="98">
        <v>38362</v>
      </c>
      <c r="M2170" s="98"/>
      <c r="N2170" t="str">
        <f t="shared" si="74"/>
        <v/>
      </c>
    </row>
    <row r="2171" spans="1:14" hidden="1" outlineLevel="2">
      <c r="A2171" s="285"/>
      <c r="B2171" s="332">
        <f t="shared" si="73"/>
        <v>114</v>
      </c>
      <c r="C2171" s="26" t="s">
        <v>4478</v>
      </c>
      <c r="D2171" s="137" t="s">
        <v>4477</v>
      </c>
      <c r="E2171" s="47" t="s">
        <v>2798</v>
      </c>
      <c r="F2171" s="48" t="s">
        <v>4676</v>
      </c>
      <c r="G2171" s="359"/>
      <c r="H2171" s="44"/>
      <c r="I2171" s="92"/>
      <c r="J2171" s="48"/>
      <c r="K2171" s="36"/>
      <c r="L2171" s="98">
        <v>38362</v>
      </c>
      <c r="M2171" s="98"/>
      <c r="N2171" t="str">
        <f t="shared" si="74"/>
        <v/>
      </c>
    </row>
    <row r="2172" spans="1:14" hidden="1" outlineLevel="2">
      <c r="A2172" s="285"/>
      <c r="B2172" s="332">
        <f t="shared" si="73"/>
        <v>114</v>
      </c>
      <c r="C2172" s="26" t="s">
        <v>106</v>
      </c>
      <c r="D2172" s="137" t="s">
        <v>105</v>
      </c>
      <c r="E2172" s="47" t="s">
        <v>2798</v>
      </c>
      <c r="F2172" s="48" t="s">
        <v>4676</v>
      </c>
      <c r="G2172" s="359"/>
      <c r="H2172" s="44"/>
      <c r="I2172" s="92"/>
      <c r="J2172" s="48"/>
      <c r="K2172" s="36"/>
      <c r="L2172" s="98">
        <v>38362</v>
      </c>
      <c r="M2172" s="98"/>
      <c r="N2172" t="str">
        <f t="shared" si="74"/>
        <v/>
      </c>
    </row>
    <row r="2173" spans="1:14" hidden="1" outlineLevel="2">
      <c r="A2173" s="285"/>
      <c r="B2173" s="332">
        <f t="shared" si="73"/>
        <v>114</v>
      </c>
      <c r="C2173" s="26" t="s">
        <v>1705</v>
      </c>
      <c r="D2173" s="137" t="s">
        <v>1704</v>
      </c>
      <c r="E2173" s="47" t="s">
        <v>2798</v>
      </c>
      <c r="F2173" s="48" t="s">
        <v>4676</v>
      </c>
      <c r="G2173" s="359"/>
      <c r="H2173" s="44"/>
      <c r="I2173" s="92"/>
      <c r="J2173" s="48"/>
      <c r="K2173" s="36"/>
      <c r="L2173" s="98">
        <v>38362</v>
      </c>
      <c r="M2173" s="98"/>
      <c r="N2173" t="str">
        <f t="shared" si="74"/>
        <v/>
      </c>
    </row>
    <row r="2174" spans="1:14" hidden="1" outlineLevel="2">
      <c r="A2174" s="285"/>
      <c r="B2174" s="332">
        <f t="shared" si="73"/>
        <v>114</v>
      </c>
      <c r="C2174" s="26" t="s">
        <v>856</v>
      </c>
      <c r="D2174" s="137" t="s">
        <v>3478</v>
      </c>
      <c r="E2174" s="47" t="s">
        <v>2798</v>
      </c>
      <c r="F2174" s="48" t="s">
        <v>4676</v>
      </c>
      <c r="G2174" s="359"/>
      <c r="H2174" s="44"/>
      <c r="I2174" s="92"/>
      <c r="J2174" s="48"/>
      <c r="K2174" s="36"/>
      <c r="L2174" s="98">
        <v>38362</v>
      </c>
      <c r="M2174" s="98"/>
      <c r="N2174" t="str">
        <f t="shared" si="74"/>
        <v/>
      </c>
    </row>
    <row r="2175" spans="1:14" ht="26.4" hidden="1" outlineLevel="2">
      <c r="A2175" s="285"/>
      <c r="B2175" s="332">
        <f t="shared" ref="B2175:B2238" si="75">IF(A2175&gt;0,A2175,B2174)</f>
        <v>114</v>
      </c>
      <c r="C2175" s="26" t="s">
        <v>3475</v>
      </c>
      <c r="D2175" s="137" t="s">
        <v>3814</v>
      </c>
      <c r="E2175" s="39" t="s">
        <v>2798</v>
      </c>
      <c r="F2175" s="42" t="s">
        <v>4676</v>
      </c>
      <c r="G2175" s="359"/>
      <c r="H2175" s="44"/>
      <c r="I2175" s="92"/>
      <c r="J2175" s="48"/>
      <c r="K2175" s="36"/>
      <c r="L2175" s="98">
        <v>38362</v>
      </c>
      <c r="M2175" s="98"/>
      <c r="N2175" t="str">
        <f t="shared" si="74"/>
        <v/>
      </c>
    </row>
    <row r="2176" spans="1:14" hidden="1" outlineLevel="2">
      <c r="A2176" s="285"/>
      <c r="B2176" s="332">
        <f t="shared" si="75"/>
        <v>114</v>
      </c>
      <c r="C2176" s="26" t="s">
        <v>347</v>
      </c>
      <c r="D2176" s="137" t="s">
        <v>346</v>
      </c>
      <c r="E2176" s="47" t="s">
        <v>2798</v>
      </c>
      <c r="F2176" s="48" t="s">
        <v>4676</v>
      </c>
      <c r="G2176" s="359"/>
      <c r="H2176" s="44"/>
      <c r="I2176" s="92"/>
      <c r="J2176" s="48"/>
      <c r="K2176" s="36"/>
      <c r="L2176" s="98">
        <v>38362</v>
      </c>
      <c r="M2176" s="98"/>
      <c r="N2176" t="str">
        <f t="shared" si="74"/>
        <v/>
      </c>
    </row>
    <row r="2177" spans="1:14" hidden="1" outlineLevel="2">
      <c r="A2177" s="285"/>
      <c r="B2177" s="332">
        <f t="shared" si="75"/>
        <v>114</v>
      </c>
      <c r="C2177" s="26" t="s">
        <v>661</v>
      </c>
      <c r="D2177" s="137" t="s">
        <v>660</v>
      </c>
      <c r="E2177" s="47" t="s">
        <v>2798</v>
      </c>
      <c r="F2177" s="48" t="s">
        <v>4676</v>
      </c>
      <c r="G2177" s="359"/>
      <c r="H2177" s="44"/>
      <c r="I2177" s="92"/>
      <c r="J2177" s="48"/>
      <c r="K2177" s="36"/>
      <c r="L2177" s="98">
        <v>38362</v>
      </c>
      <c r="M2177" s="98"/>
      <c r="N2177" t="str">
        <f t="shared" si="74"/>
        <v/>
      </c>
    </row>
    <row r="2178" spans="1:14" hidden="1" outlineLevel="2">
      <c r="A2178" s="285"/>
      <c r="B2178" s="332">
        <f t="shared" si="75"/>
        <v>114</v>
      </c>
      <c r="C2178" s="26" t="s">
        <v>4490</v>
      </c>
      <c r="D2178" s="137" t="s">
        <v>317</v>
      </c>
      <c r="E2178" s="47" t="s">
        <v>2798</v>
      </c>
      <c r="F2178" s="48" t="s">
        <v>4676</v>
      </c>
      <c r="G2178" s="359"/>
      <c r="H2178" s="44"/>
      <c r="I2178" s="92"/>
      <c r="J2178" s="48"/>
      <c r="K2178" s="36"/>
      <c r="L2178" s="98">
        <v>38362</v>
      </c>
      <c r="M2178" s="98"/>
      <c r="N2178" t="str">
        <f t="shared" si="74"/>
        <v/>
      </c>
    </row>
    <row r="2179" spans="1:14" hidden="1" outlineLevel="2">
      <c r="A2179" s="285"/>
      <c r="B2179" s="332">
        <f t="shared" si="75"/>
        <v>114</v>
      </c>
      <c r="C2179" s="26" t="s">
        <v>1876</v>
      </c>
      <c r="D2179" s="137" t="s">
        <v>1875</v>
      </c>
      <c r="E2179" s="47" t="s">
        <v>2798</v>
      </c>
      <c r="F2179" s="48" t="s">
        <v>4676</v>
      </c>
      <c r="G2179" s="359"/>
      <c r="H2179" s="44"/>
      <c r="I2179" s="92"/>
      <c r="J2179" s="48"/>
      <c r="K2179" s="36"/>
      <c r="L2179" s="98">
        <v>38362</v>
      </c>
      <c r="M2179" s="98"/>
      <c r="N2179" t="str">
        <f t="shared" si="74"/>
        <v/>
      </c>
    </row>
    <row r="2180" spans="1:14" hidden="1" outlineLevel="2">
      <c r="A2180" s="285"/>
      <c r="B2180" s="332">
        <f t="shared" si="75"/>
        <v>114</v>
      </c>
      <c r="C2180" s="26" t="s">
        <v>2206</v>
      </c>
      <c r="D2180" s="137" t="s">
        <v>2205</v>
      </c>
      <c r="E2180" s="47" t="s">
        <v>2798</v>
      </c>
      <c r="F2180" s="48" t="s">
        <v>4676</v>
      </c>
      <c r="G2180" s="359"/>
      <c r="H2180" s="44"/>
      <c r="I2180" s="92"/>
      <c r="J2180" s="48"/>
      <c r="K2180" s="36"/>
      <c r="L2180" s="98">
        <v>38362</v>
      </c>
      <c r="M2180" s="98"/>
      <c r="N2180" t="str">
        <f t="shared" si="74"/>
        <v/>
      </c>
    </row>
    <row r="2181" spans="1:14" hidden="1" outlineLevel="2">
      <c r="A2181" s="285"/>
      <c r="B2181" s="332">
        <f t="shared" si="75"/>
        <v>114</v>
      </c>
      <c r="C2181" s="26" t="s">
        <v>4480</v>
      </c>
      <c r="D2181" s="137" t="s">
        <v>4479</v>
      </c>
      <c r="E2181" s="47" t="s">
        <v>2798</v>
      </c>
      <c r="F2181" s="48" t="s">
        <v>4676</v>
      </c>
      <c r="G2181" s="359"/>
      <c r="H2181" s="44"/>
      <c r="I2181" s="92"/>
      <c r="J2181" s="48"/>
      <c r="K2181" s="36"/>
      <c r="L2181" s="98">
        <v>38362</v>
      </c>
      <c r="M2181" s="98"/>
      <c r="N2181" t="str">
        <f t="shared" si="74"/>
        <v/>
      </c>
    </row>
    <row r="2182" spans="1:14" hidden="1" outlineLevel="2">
      <c r="A2182" s="285"/>
      <c r="B2182" s="332">
        <f t="shared" si="75"/>
        <v>114</v>
      </c>
      <c r="C2182" s="26" t="s">
        <v>3041</v>
      </c>
      <c r="D2182" s="137" t="s">
        <v>3040</v>
      </c>
      <c r="E2182" s="47" t="s">
        <v>2798</v>
      </c>
      <c r="F2182" s="48" t="s">
        <v>4676</v>
      </c>
      <c r="G2182" s="359"/>
      <c r="H2182" s="44"/>
      <c r="I2182" s="92"/>
      <c r="J2182" s="48"/>
      <c r="K2182" s="36"/>
      <c r="L2182" s="98">
        <v>38362</v>
      </c>
      <c r="M2182" s="98"/>
      <c r="N2182" t="str">
        <f t="shared" si="74"/>
        <v/>
      </c>
    </row>
    <row r="2183" spans="1:14" hidden="1" outlineLevel="2">
      <c r="A2183" s="285"/>
      <c r="B2183" s="332">
        <f t="shared" si="75"/>
        <v>114</v>
      </c>
      <c r="C2183" s="26" t="s">
        <v>3889</v>
      </c>
      <c r="D2183" s="137" t="s">
        <v>3888</v>
      </c>
      <c r="E2183" s="47" t="s">
        <v>2798</v>
      </c>
      <c r="F2183" s="48" t="s">
        <v>4676</v>
      </c>
      <c r="G2183" s="359"/>
      <c r="H2183" s="44"/>
      <c r="I2183" s="92"/>
      <c r="J2183" s="48"/>
      <c r="K2183" s="36"/>
      <c r="L2183" s="98">
        <v>38362</v>
      </c>
      <c r="M2183" s="98"/>
      <c r="N2183" t="str">
        <f t="shared" si="74"/>
        <v/>
      </c>
    </row>
    <row r="2184" spans="1:14" hidden="1" outlineLevel="2">
      <c r="A2184" s="285"/>
      <c r="B2184" s="332">
        <f t="shared" si="75"/>
        <v>114</v>
      </c>
      <c r="C2184" s="26" t="s">
        <v>3887</v>
      </c>
      <c r="D2184" s="137" t="s">
        <v>3886</v>
      </c>
      <c r="E2184" s="47" t="s">
        <v>2798</v>
      </c>
      <c r="F2184" s="48" t="s">
        <v>4676</v>
      </c>
      <c r="G2184" s="359"/>
      <c r="H2184" s="44"/>
      <c r="I2184" s="92"/>
      <c r="J2184" s="48"/>
      <c r="K2184" s="36"/>
      <c r="L2184" s="98">
        <v>38362</v>
      </c>
      <c r="M2184" s="98"/>
      <c r="N2184" t="str">
        <f t="shared" si="74"/>
        <v/>
      </c>
    </row>
    <row r="2185" spans="1:14" hidden="1" outlineLevel="2">
      <c r="A2185" s="285"/>
      <c r="B2185" s="332">
        <f t="shared" si="75"/>
        <v>114</v>
      </c>
      <c r="C2185" s="26" t="s">
        <v>2212</v>
      </c>
      <c r="D2185" s="137" t="s">
        <v>2211</v>
      </c>
      <c r="E2185" s="47" t="s">
        <v>2798</v>
      </c>
      <c r="F2185" s="48" t="s">
        <v>4676</v>
      </c>
      <c r="G2185" s="359"/>
      <c r="H2185" s="44"/>
      <c r="I2185" s="92"/>
      <c r="J2185" s="48"/>
      <c r="K2185" s="36"/>
      <c r="L2185" s="98">
        <v>38362</v>
      </c>
      <c r="M2185" s="98"/>
      <c r="N2185" t="str">
        <f t="shared" si="74"/>
        <v/>
      </c>
    </row>
    <row r="2186" spans="1:14" hidden="1" outlineLevel="2">
      <c r="A2186" s="285"/>
      <c r="B2186" s="332">
        <f t="shared" si="75"/>
        <v>114</v>
      </c>
      <c r="C2186" s="26" t="s">
        <v>3885</v>
      </c>
      <c r="D2186" s="137" t="s">
        <v>1160</v>
      </c>
      <c r="E2186" s="47" t="s">
        <v>2798</v>
      </c>
      <c r="F2186" s="48" t="s">
        <v>4676</v>
      </c>
      <c r="G2186" s="359"/>
      <c r="H2186" s="44"/>
      <c r="I2186" s="92"/>
      <c r="J2186" s="48"/>
      <c r="K2186" s="36"/>
      <c r="L2186" s="98">
        <v>38362</v>
      </c>
      <c r="M2186" s="98"/>
      <c r="N2186" t="str">
        <f t="shared" si="74"/>
        <v/>
      </c>
    </row>
    <row r="2187" spans="1:14" hidden="1" outlineLevel="2">
      <c r="A2187" s="285"/>
      <c r="B2187" s="332">
        <f t="shared" si="75"/>
        <v>114</v>
      </c>
      <c r="C2187" s="26" t="s">
        <v>3374</v>
      </c>
      <c r="D2187" s="137" t="s">
        <v>3496</v>
      </c>
      <c r="E2187" s="47" t="s">
        <v>2798</v>
      </c>
      <c r="F2187" s="48" t="s">
        <v>4676</v>
      </c>
      <c r="G2187" s="359"/>
      <c r="H2187" s="44"/>
      <c r="I2187" s="92"/>
      <c r="J2187" s="48"/>
      <c r="K2187" s="36"/>
      <c r="L2187" s="98">
        <v>38362</v>
      </c>
      <c r="M2187" s="98"/>
      <c r="N2187" t="str">
        <f t="shared" si="74"/>
        <v/>
      </c>
    </row>
    <row r="2188" spans="1:14" hidden="1" outlineLevel="2">
      <c r="A2188" s="285"/>
      <c r="B2188" s="332">
        <f t="shared" si="75"/>
        <v>114</v>
      </c>
      <c r="C2188" s="26" t="s">
        <v>2879</v>
      </c>
      <c r="D2188" s="137" t="s">
        <v>2878</v>
      </c>
      <c r="E2188" s="47" t="s">
        <v>2798</v>
      </c>
      <c r="F2188" s="48" t="s">
        <v>4676</v>
      </c>
      <c r="G2188" s="359"/>
      <c r="H2188" s="44"/>
      <c r="I2188" s="92"/>
      <c r="J2188" s="48"/>
      <c r="K2188" s="36"/>
      <c r="L2188" s="98">
        <v>38362</v>
      </c>
      <c r="M2188" s="98"/>
      <c r="N2188" t="str">
        <f t="shared" si="74"/>
        <v/>
      </c>
    </row>
    <row r="2189" spans="1:14" hidden="1" outlineLevel="2">
      <c r="A2189" s="285"/>
      <c r="B2189" s="332">
        <f t="shared" si="75"/>
        <v>114</v>
      </c>
      <c r="C2189" s="26" t="s">
        <v>858</v>
      </c>
      <c r="D2189" s="137" t="s">
        <v>857</v>
      </c>
      <c r="E2189" s="47" t="s">
        <v>2798</v>
      </c>
      <c r="F2189" s="48" t="s">
        <v>4676</v>
      </c>
      <c r="G2189" s="359"/>
      <c r="H2189" s="44"/>
      <c r="I2189" s="92"/>
      <c r="J2189" s="48"/>
      <c r="K2189" s="36"/>
      <c r="L2189" s="98">
        <v>38362</v>
      </c>
      <c r="M2189" s="98"/>
      <c r="N2189" t="str">
        <f t="shared" si="74"/>
        <v/>
      </c>
    </row>
    <row r="2190" spans="1:14" hidden="1" outlineLevel="2">
      <c r="A2190" s="285"/>
      <c r="B2190" s="332">
        <f t="shared" si="75"/>
        <v>114</v>
      </c>
      <c r="C2190" s="26" t="s">
        <v>864</v>
      </c>
      <c r="D2190" s="137" t="s">
        <v>863</v>
      </c>
      <c r="E2190" s="47" t="s">
        <v>2798</v>
      </c>
      <c r="F2190" s="48" t="s">
        <v>4676</v>
      </c>
      <c r="G2190" s="359"/>
      <c r="H2190" s="44"/>
      <c r="I2190" s="92"/>
      <c r="J2190" s="48"/>
      <c r="K2190" s="36"/>
      <c r="L2190" s="98">
        <v>38362</v>
      </c>
      <c r="M2190" s="98"/>
      <c r="N2190" t="str">
        <f t="shared" si="74"/>
        <v/>
      </c>
    </row>
    <row r="2191" spans="1:14" ht="26.4" hidden="1" outlineLevel="2">
      <c r="A2191" s="285"/>
      <c r="B2191" s="332">
        <f t="shared" si="75"/>
        <v>114</v>
      </c>
      <c r="C2191" s="26" t="s">
        <v>1507</v>
      </c>
      <c r="D2191" s="137" t="s">
        <v>1506</v>
      </c>
      <c r="E2191" s="39" t="s">
        <v>2798</v>
      </c>
      <c r="F2191" s="42" t="s">
        <v>4676</v>
      </c>
      <c r="G2191" s="359"/>
      <c r="H2191" s="44"/>
      <c r="I2191" s="92"/>
      <c r="J2191" s="48"/>
      <c r="K2191" s="36"/>
      <c r="L2191" s="98">
        <v>38362</v>
      </c>
      <c r="M2191" s="98"/>
      <c r="N2191" t="str">
        <f t="shared" si="74"/>
        <v/>
      </c>
    </row>
    <row r="2192" spans="1:14" hidden="1" outlineLevel="2">
      <c r="A2192" s="285"/>
      <c r="B2192" s="332">
        <f t="shared" si="75"/>
        <v>114</v>
      </c>
      <c r="C2192" s="26" t="s">
        <v>343</v>
      </c>
      <c r="D2192" s="137" t="s">
        <v>342</v>
      </c>
      <c r="E2192" s="47" t="s">
        <v>2798</v>
      </c>
      <c r="F2192" s="48" t="s">
        <v>4676</v>
      </c>
      <c r="G2192" s="359"/>
      <c r="H2192" s="44"/>
      <c r="I2192" s="92"/>
      <c r="J2192" s="48"/>
      <c r="K2192" s="36"/>
      <c r="L2192" s="98">
        <v>38362</v>
      </c>
      <c r="M2192" s="98"/>
      <c r="N2192" t="str">
        <f t="shared" si="74"/>
        <v/>
      </c>
    </row>
    <row r="2193" spans="1:14" hidden="1" outlineLevel="2">
      <c r="A2193" s="285"/>
      <c r="B2193" s="332">
        <f t="shared" si="75"/>
        <v>114</v>
      </c>
      <c r="C2193" s="26" t="s">
        <v>1469</v>
      </c>
      <c r="D2193" s="137" t="s">
        <v>1468</v>
      </c>
      <c r="E2193" s="47" t="s">
        <v>2798</v>
      </c>
      <c r="F2193" s="48" t="s">
        <v>4676</v>
      </c>
      <c r="G2193" s="359"/>
      <c r="H2193" s="44"/>
      <c r="I2193" s="92"/>
      <c r="J2193" s="48"/>
      <c r="K2193" s="36"/>
      <c r="L2193" s="98">
        <v>38362</v>
      </c>
      <c r="M2193" s="98"/>
      <c r="N2193" t="str">
        <f t="shared" si="74"/>
        <v/>
      </c>
    </row>
    <row r="2194" spans="1:14" hidden="1" outlineLevel="2">
      <c r="A2194" s="285"/>
      <c r="B2194" s="332">
        <f t="shared" si="75"/>
        <v>114</v>
      </c>
      <c r="C2194" s="26" t="s">
        <v>2657</v>
      </c>
      <c r="D2194" s="137" t="s">
        <v>2656</v>
      </c>
      <c r="E2194" s="47" t="s">
        <v>2798</v>
      </c>
      <c r="F2194" s="48" t="s">
        <v>4676</v>
      </c>
      <c r="G2194" s="359"/>
      <c r="H2194" s="44"/>
      <c r="I2194" s="92"/>
      <c r="J2194" s="48"/>
      <c r="K2194" s="36"/>
      <c r="L2194" s="98">
        <v>38362</v>
      </c>
      <c r="M2194" s="98"/>
      <c r="N2194" t="str">
        <f t="shared" si="74"/>
        <v/>
      </c>
    </row>
    <row r="2195" spans="1:14" hidden="1" outlineLevel="2">
      <c r="A2195" s="285"/>
      <c r="B2195" s="332">
        <f t="shared" si="75"/>
        <v>114</v>
      </c>
      <c r="C2195" s="26" t="s">
        <v>3491</v>
      </c>
      <c r="D2195" s="137" t="s">
        <v>3490</v>
      </c>
      <c r="E2195" s="47" t="s">
        <v>2798</v>
      </c>
      <c r="F2195" s="48" t="s">
        <v>4676</v>
      </c>
      <c r="G2195" s="359"/>
      <c r="H2195" s="44"/>
      <c r="I2195" s="92"/>
      <c r="J2195" s="48"/>
      <c r="K2195" s="36"/>
      <c r="L2195" s="98">
        <v>38362</v>
      </c>
      <c r="M2195" s="98"/>
      <c r="N2195" t="str">
        <f t="shared" si="74"/>
        <v/>
      </c>
    </row>
    <row r="2196" spans="1:14" hidden="1" outlineLevel="2">
      <c r="A2196" s="285"/>
      <c r="B2196" s="332">
        <f t="shared" si="75"/>
        <v>114</v>
      </c>
      <c r="C2196" s="26" t="s">
        <v>341</v>
      </c>
      <c r="D2196" s="137" t="s">
        <v>340</v>
      </c>
      <c r="E2196" s="47" t="s">
        <v>2798</v>
      </c>
      <c r="F2196" s="48" t="s">
        <v>4676</v>
      </c>
      <c r="G2196" s="359"/>
      <c r="H2196" s="44"/>
      <c r="I2196" s="92"/>
      <c r="J2196" s="48"/>
      <c r="K2196" s="36"/>
      <c r="L2196" s="98">
        <v>38362</v>
      </c>
      <c r="M2196" s="98"/>
      <c r="N2196" t="str">
        <f t="shared" si="74"/>
        <v/>
      </c>
    </row>
    <row r="2197" spans="1:14" hidden="1" outlineLevel="2">
      <c r="A2197" s="285"/>
      <c r="B2197" s="332">
        <f t="shared" si="75"/>
        <v>114</v>
      </c>
      <c r="C2197" s="26" t="s">
        <v>535</v>
      </c>
      <c r="D2197" s="137" t="s">
        <v>534</v>
      </c>
      <c r="E2197" s="47" t="s">
        <v>2798</v>
      </c>
      <c r="F2197" s="48" t="s">
        <v>4676</v>
      </c>
      <c r="G2197" s="359"/>
      <c r="H2197" s="44"/>
      <c r="I2197" s="92"/>
      <c r="J2197" s="48"/>
      <c r="K2197" s="36"/>
      <c r="L2197" s="98">
        <v>38362</v>
      </c>
      <c r="M2197" s="98"/>
      <c r="N2197" t="str">
        <f t="shared" si="74"/>
        <v/>
      </c>
    </row>
    <row r="2198" spans="1:14" hidden="1" outlineLevel="2">
      <c r="A2198" s="285"/>
      <c r="B2198" s="332">
        <f t="shared" si="75"/>
        <v>114</v>
      </c>
      <c r="C2198" s="26" t="s">
        <v>4954</v>
      </c>
      <c r="D2198" s="137" t="s">
        <v>4953</v>
      </c>
      <c r="E2198" s="47" t="s">
        <v>2798</v>
      </c>
      <c r="F2198" s="48" t="s">
        <v>4676</v>
      </c>
      <c r="G2198" s="359"/>
      <c r="H2198" s="44"/>
      <c r="I2198" s="92"/>
      <c r="J2198" s="48"/>
      <c r="K2198" s="36"/>
      <c r="L2198" s="98">
        <v>38362</v>
      </c>
      <c r="M2198" s="98"/>
      <c r="N2198" t="str">
        <f t="shared" si="74"/>
        <v/>
      </c>
    </row>
    <row r="2199" spans="1:14" hidden="1" outlineLevel="2">
      <c r="A2199" s="285"/>
      <c r="B2199" s="332">
        <f t="shared" si="75"/>
        <v>114</v>
      </c>
      <c r="C2199" s="26" t="s">
        <v>59</v>
      </c>
      <c r="D2199" s="137" t="s">
        <v>4415</v>
      </c>
      <c r="E2199" s="47" t="s">
        <v>2798</v>
      </c>
      <c r="F2199" s="48" t="s">
        <v>4676</v>
      </c>
      <c r="G2199" s="359"/>
      <c r="H2199" s="44"/>
      <c r="I2199" s="92"/>
      <c r="J2199" s="48"/>
      <c r="K2199" s="36"/>
      <c r="L2199" s="98">
        <v>38362</v>
      </c>
      <c r="M2199" s="98"/>
      <c r="N2199" t="str">
        <f t="shared" si="74"/>
        <v/>
      </c>
    </row>
    <row r="2200" spans="1:14" hidden="1" outlineLevel="2">
      <c r="A2200" s="285"/>
      <c r="B2200" s="332">
        <f t="shared" si="75"/>
        <v>114</v>
      </c>
      <c r="C2200" s="26" t="s">
        <v>655</v>
      </c>
      <c r="D2200" s="137" t="s">
        <v>654</v>
      </c>
      <c r="E2200" s="47" t="s">
        <v>2798</v>
      </c>
      <c r="F2200" s="48" t="s">
        <v>4676</v>
      </c>
      <c r="G2200" s="359"/>
      <c r="H2200" s="44"/>
      <c r="I2200" s="92"/>
      <c r="J2200" s="48"/>
      <c r="K2200" s="36"/>
      <c r="L2200" s="98">
        <v>38362</v>
      </c>
      <c r="M2200" s="98"/>
      <c r="N2200" t="str">
        <f t="shared" si="74"/>
        <v/>
      </c>
    </row>
    <row r="2201" spans="1:14" hidden="1" outlineLevel="2">
      <c r="A2201" s="285"/>
      <c r="B2201" s="332">
        <f t="shared" si="75"/>
        <v>114</v>
      </c>
      <c r="C2201" s="26" t="s">
        <v>3487</v>
      </c>
      <c r="D2201" s="137" t="s">
        <v>3486</v>
      </c>
      <c r="E2201" s="47" t="s">
        <v>2798</v>
      </c>
      <c r="F2201" s="48" t="s">
        <v>4676</v>
      </c>
      <c r="G2201" s="359"/>
      <c r="H2201" s="44"/>
      <c r="I2201" s="92"/>
      <c r="J2201" s="48"/>
      <c r="K2201" s="36"/>
      <c r="L2201" s="98">
        <v>38362</v>
      </c>
      <c r="M2201" s="98"/>
      <c r="N2201" t="str">
        <f t="shared" si="74"/>
        <v/>
      </c>
    </row>
    <row r="2202" spans="1:14" hidden="1" outlineLevel="2">
      <c r="A2202" s="285"/>
      <c r="B2202" s="332">
        <f t="shared" si="75"/>
        <v>114</v>
      </c>
      <c r="C2202" s="26" t="s">
        <v>3811</v>
      </c>
      <c r="D2202" s="137" t="s">
        <v>3810</v>
      </c>
      <c r="E2202" s="47" t="s">
        <v>2798</v>
      </c>
      <c r="F2202" s="48" t="s">
        <v>4676</v>
      </c>
      <c r="G2202" s="359"/>
      <c r="H2202" s="44"/>
      <c r="I2202" s="92"/>
      <c r="J2202" s="48"/>
      <c r="K2202" s="36"/>
      <c r="L2202" s="98">
        <v>38362</v>
      </c>
      <c r="M2202" s="98"/>
      <c r="N2202" t="str">
        <f t="shared" si="74"/>
        <v/>
      </c>
    </row>
    <row r="2203" spans="1:14" hidden="1" outlineLevel="2">
      <c r="A2203" s="285"/>
      <c r="B2203" s="332">
        <f t="shared" si="75"/>
        <v>114</v>
      </c>
      <c r="C2203" s="26" t="s">
        <v>3137</v>
      </c>
      <c r="D2203" s="137" t="s">
        <v>1883</v>
      </c>
      <c r="E2203" s="47" t="s">
        <v>2798</v>
      </c>
      <c r="F2203" s="48" t="s">
        <v>4676</v>
      </c>
      <c r="G2203" s="359"/>
      <c r="H2203" s="44"/>
      <c r="I2203" s="92"/>
      <c r="J2203" s="48"/>
      <c r="K2203" s="36"/>
      <c r="L2203" s="98">
        <v>38362</v>
      </c>
      <c r="M2203" s="98"/>
      <c r="N2203" t="str">
        <f t="shared" si="74"/>
        <v/>
      </c>
    </row>
    <row r="2204" spans="1:14" hidden="1" outlineLevel="2">
      <c r="A2204" s="285"/>
      <c r="B2204" s="332">
        <f t="shared" si="75"/>
        <v>114</v>
      </c>
      <c r="C2204" s="26" t="s">
        <v>2216</v>
      </c>
      <c r="D2204" s="137" t="s">
        <v>2215</v>
      </c>
      <c r="E2204" s="47" t="s">
        <v>2798</v>
      </c>
      <c r="F2204" s="48" t="s">
        <v>4676</v>
      </c>
      <c r="G2204" s="359"/>
      <c r="H2204" s="44"/>
      <c r="I2204" s="92"/>
      <c r="J2204" s="48"/>
      <c r="K2204" s="36"/>
      <c r="L2204" s="98">
        <v>38362</v>
      </c>
      <c r="M2204" s="98"/>
      <c r="N2204" t="str">
        <f t="shared" si="74"/>
        <v/>
      </c>
    </row>
    <row r="2205" spans="1:14" hidden="1" outlineLevel="2">
      <c r="A2205" s="285"/>
      <c r="B2205" s="332">
        <f t="shared" si="75"/>
        <v>114</v>
      </c>
      <c r="C2205" s="26" t="s">
        <v>2622</v>
      </c>
      <c r="D2205" s="137" t="s">
        <v>2621</v>
      </c>
      <c r="E2205" s="47" t="s">
        <v>2798</v>
      </c>
      <c r="F2205" s="48" t="s">
        <v>4676</v>
      </c>
      <c r="G2205" s="359"/>
      <c r="H2205" s="44"/>
      <c r="I2205" s="92"/>
      <c r="J2205" s="48"/>
      <c r="K2205" s="36"/>
      <c r="L2205" s="98">
        <v>38362</v>
      </c>
      <c r="M2205" s="98"/>
      <c r="N2205" t="str">
        <f t="shared" si="74"/>
        <v/>
      </c>
    </row>
    <row r="2206" spans="1:14" hidden="1" outlineLevel="2">
      <c r="A2206" s="285"/>
      <c r="B2206" s="332">
        <f t="shared" si="75"/>
        <v>114</v>
      </c>
      <c r="C2206" s="26" t="s">
        <v>1878</v>
      </c>
      <c r="D2206" s="137" t="s">
        <v>1877</v>
      </c>
      <c r="E2206" s="47" t="s">
        <v>2798</v>
      </c>
      <c r="F2206" s="48" t="s">
        <v>4676</v>
      </c>
      <c r="G2206" s="359"/>
      <c r="H2206" s="44"/>
      <c r="I2206" s="92"/>
      <c r="J2206" s="48"/>
      <c r="K2206" s="36"/>
      <c r="L2206" s="98">
        <v>38362</v>
      </c>
      <c r="M2206" s="98"/>
      <c r="N2206" t="str">
        <f t="shared" si="74"/>
        <v/>
      </c>
    </row>
    <row r="2207" spans="1:14" hidden="1" outlineLevel="2">
      <c r="A2207" s="285"/>
      <c r="B2207" s="332">
        <f t="shared" si="75"/>
        <v>114</v>
      </c>
      <c r="C2207" s="26" t="s">
        <v>4286</v>
      </c>
      <c r="D2207" s="137" t="s">
        <v>4285</v>
      </c>
      <c r="E2207" s="47" t="s">
        <v>2798</v>
      </c>
      <c r="F2207" s="48" t="s">
        <v>4676</v>
      </c>
      <c r="G2207" s="359"/>
      <c r="H2207" s="44"/>
      <c r="I2207" s="92"/>
      <c r="J2207" s="48"/>
      <c r="K2207" s="36"/>
      <c r="L2207" s="98">
        <v>38362</v>
      </c>
      <c r="M2207" s="98"/>
      <c r="N2207" t="str">
        <f t="shared" si="74"/>
        <v/>
      </c>
    </row>
    <row r="2208" spans="1:14" hidden="1" outlineLevel="2">
      <c r="A2208" s="285"/>
      <c r="B2208" s="332">
        <f t="shared" si="75"/>
        <v>114</v>
      </c>
      <c r="C2208" s="26" t="s">
        <v>659</v>
      </c>
      <c r="D2208" s="137" t="s">
        <v>658</v>
      </c>
      <c r="E2208" s="47" t="s">
        <v>2798</v>
      </c>
      <c r="F2208" s="48" t="s">
        <v>4676</v>
      </c>
      <c r="G2208" s="359"/>
      <c r="H2208" s="44"/>
      <c r="I2208" s="92"/>
      <c r="J2208" s="48"/>
      <c r="K2208" s="36"/>
      <c r="L2208" s="98">
        <v>38362</v>
      </c>
      <c r="M2208" s="98"/>
      <c r="N2208" t="str">
        <f t="shared" si="74"/>
        <v/>
      </c>
    </row>
    <row r="2209" spans="1:14" hidden="1" outlineLevel="2">
      <c r="A2209" s="285"/>
      <c r="B2209" s="332">
        <f t="shared" si="75"/>
        <v>114</v>
      </c>
      <c r="C2209" s="26" t="s">
        <v>2655</v>
      </c>
      <c r="D2209" s="137" t="s">
        <v>4489</v>
      </c>
      <c r="E2209" s="47" t="s">
        <v>2798</v>
      </c>
      <c r="F2209" s="48" t="s">
        <v>4676</v>
      </c>
      <c r="G2209" s="359"/>
      <c r="H2209" s="44"/>
      <c r="I2209" s="92"/>
      <c r="J2209" s="48"/>
      <c r="K2209" s="36"/>
      <c r="L2209" s="98">
        <v>38362</v>
      </c>
      <c r="M2209" s="98"/>
      <c r="N2209" t="str">
        <f t="shared" si="74"/>
        <v/>
      </c>
    </row>
    <row r="2210" spans="1:14" hidden="1" outlineLevel="2">
      <c r="A2210" s="285"/>
      <c r="B2210" s="332">
        <f t="shared" si="75"/>
        <v>114</v>
      </c>
      <c r="C2210" s="26" t="s">
        <v>4808</v>
      </c>
      <c r="D2210" s="137" t="s">
        <v>662</v>
      </c>
      <c r="E2210" s="47" t="s">
        <v>2798</v>
      </c>
      <c r="F2210" s="48" t="s">
        <v>4676</v>
      </c>
      <c r="G2210" s="359"/>
      <c r="H2210" s="44"/>
      <c r="I2210" s="92"/>
      <c r="J2210" s="48"/>
      <c r="K2210" s="36"/>
      <c r="L2210" s="98">
        <v>38362</v>
      </c>
      <c r="M2210" s="98"/>
      <c r="N2210" t="str">
        <f t="shared" si="74"/>
        <v/>
      </c>
    </row>
    <row r="2211" spans="1:14" hidden="1" outlineLevel="2">
      <c r="A2211" s="285"/>
      <c r="B2211" s="332">
        <f t="shared" si="75"/>
        <v>114</v>
      </c>
      <c r="C2211" s="26" t="s">
        <v>5191</v>
      </c>
      <c r="D2211" s="137" t="s">
        <v>5190</v>
      </c>
      <c r="E2211" s="47" t="s">
        <v>2798</v>
      </c>
      <c r="F2211" s="48" t="s">
        <v>4676</v>
      </c>
      <c r="G2211" s="359"/>
      <c r="H2211" s="44"/>
      <c r="I2211" s="92"/>
      <c r="J2211" s="48"/>
      <c r="K2211" s="36"/>
      <c r="L2211" s="98">
        <v>38362</v>
      </c>
      <c r="M2211" s="98"/>
      <c r="N2211" t="str">
        <f t="shared" si="74"/>
        <v/>
      </c>
    </row>
    <row r="2212" spans="1:14" hidden="1" outlineLevel="2">
      <c r="A2212" s="285"/>
      <c r="B2212" s="332">
        <f t="shared" si="75"/>
        <v>114</v>
      </c>
      <c r="C2212" s="26" t="s">
        <v>3813</v>
      </c>
      <c r="D2212" s="137" t="s">
        <v>3812</v>
      </c>
      <c r="E2212" s="47" t="s">
        <v>2798</v>
      </c>
      <c r="F2212" s="48" t="s">
        <v>4676</v>
      </c>
      <c r="G2212" s="359"/>
      <c r="H2212" s="44"/>
      <c r="I2212" s="92"/>
      <c r="J2212" s="48"/>
      <c r="K2212" s="36"/>
      <c r="L2212" s="98">
        <v>38362</v>
      </c>
      <c r="M2212" s="98"/>
      <c r="N2212" t="str">
        <f t="shared" si="74"/>
        <v/>
      </c>
    </row>
    <row r="2213" spans="1:14" hidden="1" outlineLevel="2">
      <c r="A2213" s="285"/>
      <c r="B2213" s="332">
        <f t="shared" si="75"/>
        <v>114</v>
      </c>
      <c r="C2213" s="26" t="s">
        <v>3891</v>
      </c>
      <c r="D2213" s="137" t="s">
        <v>3890</v>
      </c>
      <c r="E2213" s="47" t="s">
        <v>2798</v>
      </c>
      <c r="F2213" s="48" t="s">
        <v>4676</v>
      </c>
      <c r="G2213" s="359"/>
      <c r="H2213" s="44"/>
      <c r="I2213" s="92"/>
      <c r="J2213" s="48"/>
      <c r="K2213" s="36"/>
      <c r="L2213" s="98">
        <v>38362</v>
      </c>
      <c r="M2213" s="98"/>
      <c r="N2213" t="str">
        <f t="shared" si="74"/>
        <v/>
      </c>
    </row>
    <row r="2214" spans="1:14" hidden="1" outlineLevel="2">
      <c r="A2214" s="285"/>
      <c r="B2214" s="332">
        <f t="shared" si="75"/>
        <v>114</v>
      </c>
      <c r="C2214" s="26" t="s">
        <v>3657</v>
      </c>
      <c r="D2214" s="137" t="s">
        <v>3656</v>
      </c>
      <c r="E2214" s="47" t="s">
        <v>2798</v>
      </c>
      <c r="F2214" s="48" t="s">
        <v>4676</v>
      </c>
      <c r="G2214" s="359"/>
      <c r="H2214" s="44"/>
      <c r="I2214" s="92"/>
      <c r="J2214" s="48"/>
      <c r="K2214" s="36"/>
      <c r="L2214" s="98">
        <v>38362</v>
      </c>
      <c r="M2214" s="98"/>
      <c r="N2214" t="str">
        <f t="shared" si="74"/>
        <v/>
      </c>
    </row>
    <row r="2215" spans="1:14" hidden="1" outlineLevel="2">
      <c r="A2215" s="285"/>
      <c r="B2215" s="332">
        <f t="shared" si="75"/>
        <v>114</v>
      </c>
      <c r="C2215" s="26" t="s">
        <v>321</v>
      </c>
      <c r="D2215" s="137" t="s">
        <v>320</v>
      </c>
      <c r="E2215" s="47" t="s">
        <v>2798</v>
      </c>
      <c r="F2215" s="48" t="s">
        <v>4676</v>
      </c>
      <c r="G2215" s="359"/>
      <c r="H2215" s="44"/>
      <c r="I2215" s="92"/>
      <c r="J2215" s="48"/>
      <c r="K2215" s="36"/>
      <c r="L2215" s="98">
        <v>38362</v>
      </c>
      <c r="M2215" s="98"/>
      <c r="N2215" t="str">
        <f t="shared" si="74"/>
        <v/>
      </c>
    </row>
    <row r="2216" spans="1:14" hidden="1" outlineLevel="2">
      <c r="A2216" s="285"/>
      <c r="B2216" s="332">
        <f t="shared" si="75"/>
        <v>114</v>
      </c>
      <c r="C2216" s="26" t="s">
        <v>4847</v>
      </c>
      <c r="D2216" s="137" t="s">
        <v>4846</v>
      </c>
      <c r="E2216" s="47" t="s">
        <v>2798</v>
      </c>
      <c r="F2216" s="48" t="s">
        <v>4676</v>
      </c>
      <c r="G2216" s="359"/>
      <c r="H2216" s="44"/>
      <c r="I2216" s="92"/>
      <c r="J2216" s="48"/>
      <c r="K2216" s="36"/>
      <c r="L2216" s="98">
        <v>38362</v>
      </c>
      <c r="M2216" s="98"/>
      <c r="N2216" t="str">
        <f t="shared" si="74"/>
        <v/>
      </c>
    </row>
    <row r="2217" spans="1:14" hidden="1" outlineLevel="2">
      <c r="A2217" s="285"/>
      <c r="B2217" s="332">
        <f t="shared" si="75"/>
        <v>114</v>
      </c>
      <c r="C2217" s="26" t="s">
        <v>4327</v>
      </c>
      <c r="D2217" s="137" t="s">
        <v>2666</v>
      </c>
      <c r="E2217" s="47" t="s">
        <v>2798</v>
      </c>
      <c r="F2217" s="48" t="s">
        <v>4676</v>
      </c>
      <c r="G2217" s="359"/>
      <c r="H2217" s="44"/>
      <c r="I2217" s="92"/>
      <c r="J2217" s="48"/>
      <c r="K2217" s="36"/>
      <c r="L2217" s="98">
        <v>38362</v>
      </c>
      <c r="M2217" s="98"/>
      <c r="N2217" t="str">
        <f t="shared" si="74"/>
        <v/>
      </c>
    </row>
    <row r="2218" spans="1:14" hidden="1" outlineLevel="2">
      <c r="A2218" s="285"/>
      <c r="B2218" s="332">
        <f t="shared" si="75"/>
        <v>114</v>
      </c>
      <c r="C2218" s="26" t="s">
        <v>4809</v>
      </c>
      <c r="D2218" s="137" t="s">
        <v>2618</v>
      </c>
      <c r="E2218" s="47" t="s">
        <v>2798</v>
      </c>
      <c r="F2218" s="48" t="s">
        <v>4676</v>
      </c>
      <c r="G2218" s="359"/>
      <c r="H2218" s="44"/>
      <c r="I2218" s="92"/>
      <c r="J2218" s="48"/>
      <c r="K2218" s="36"/>
      <c r="L2218" s="98">
        <v>38362</v>
      </c>
      <c r="M2218" s="98"/>
      <c r="N2218" t="str">
        <f t="shared" si="74"/>
        <v/>
      </c>
    </row>
    <row r="2219" spans="1:14" hidden="1" outlineLevel="2">
      <c r="A2219" s="285"/>
      <c r="B2219" s="332">
        <f t="shared" si="75"/>
        <v>114</v>
      </c>
      <c r="C2219" s="26" t="s">
        <v>1703</v>
      </c>
      <c r="D2219" s="137" t="s">
        <v>1702</v>
      </c>
      <c r="E2219" s="47" t="s">
        <v>2798</v>
      </c>
      <c r="F2219" s="48" t="s">
        <v>4676</v>
      </c>
      <c r="G2219" s="359"/>
      <c r="H2219" s="44"/>
      <c r="I2219" s="92"/>
      <c r="J2219" s="48"/>
      <c r="K2219" s="36"/>
      <c r="L2219" s="98">
        <v>38362</v>
      </c>
      <c r="M2219" s="98"/>
      <c r="N2219" t="str">
        <f t="shared" si="74"/>
        <v/>
      </c>
    </row>
    <row r="2220" spans="1:14" hidden="1" outlineLevel="2">
      <c r="A2220" s="285"/>
      <c r="B2220" s="332">
        <f t="shared" si="75"/>
        <v>114</v>
      </c>
      <c r="C2220" s="26" t="s">
        <v>1870</v>
      </c>
      <c r="D2220" s="137" t="s">
        <v>3996</v>
      </c>
      <c r="E2220" s="47" t="s">
        <v>2798</v>
      </c>
      <c r="F2220" s="48" t="s">
        <v>4676</v>
      </c>
      <c r="G2220" s="359"/>
      <c r="H2220" s="44"/>
      <c r="I2220" s="92"/>
      <c r="J2220" s="48"/>
      <c r="K2220" s="36"/>
      <c r="L2220" s="98">
        <v>38362</v>
      </c>
      <c r="M2220" s="98"/>
      <c r="N2220" t="str">
        <f t="shared" si="74"/>
        <v/>
      </c>
    </row>
    <row r="2221" spans="1:14" hidden="1" outlineLevel="2">
      <c r="A2221" s="285"/>
      <c r="B2221" s="332">
        <f t="shared" si="75"/>
        <v>114</v>
      </c>
      <c r="C2221" s="26" t="s">
        <v>2218</v>
      </c>
      <c r="D2221" s="137" t="s">
        <v>2217</v>
      </c>
      <c r="E2221" s="47" t="s">
        <v>2798</v>
      </c>
      <c r="F2221" s="48" t="s">
        <v>4676</v>
      </c>
      <c r="G2221" s="359"/>
      <c r="H2221" s="44"/>
      <c r="I2221" s="92"/>
      <c r="J2221" s="48"/>
      <c r="K2221" s="36"/>
      <c r="L2221" s="98">
        <v>38362</v>
      </c>
      <c r="M2221" s="98"/>
      <c r="N2221" t="str">
        <f t="shared" si="74"/>
        <v/>
      </c>
    </row>
    <row r="2222" spans="1:14" hidden="1" outlineLevel="2">
      <c r="A2222" s="285"/>
      <c r="B2222" s="332">
        <f t="shared" si="75"/>
        <v>114</v>
      </c>
      <c r="C2222" s="26" t="s">
        <v>327</v>
      </c>
      <c r="D2222" s="137" t="s">
        <v>326</v>
      </c>
      <c r="E2222" s="47" t="s">
        <v>2798</v>
      </c>
      <c r="F2222" s="48" t="s">
        <v>4676</v>
      </c>
      <c r="G2222" s="359"/>
      <c r="H2222" s="44"/>
      <c r="I2222" s="92"/>
      <c r="J2222" s="48"/>
      <c r="K2222" s="36"/>
      <c r="L2222" s="98">
        <v>38362</v>
      </c>
      <c r="M2222" s="98"/>
      <c r="N2222" t="str">
        <f t="shared" si="74"/>
        <v/>
      </c>
    </row>
    <row r="2223" spans="1:14" hidden="1" outlineLevel="2">
      <c r="A2223" s="285"/>
      <c r="B2223" s="332">
        <f t="shared" si="75"/>
        <v>114</v>
      </c>
      <c r="C2223" s="26" t="s">
        <v>2214</v>
      </c>
      <c r="D2223" s="137" t="s">
        <v>2213</v>
      </c>
      <c r="E2223" s="47" t="s">
        <v>2798</v>
      </c>
      <c r="F2223" s="48" t="s">
        <v>4676</v>
      </c>
      <c r="G2223" s="359"/>
      <c r="H2223" s="44"/>
      <c r="I2223" s="92"/>
      <c r="J2223" s="48"/>
      <c r="K2223" s="36"/>
      <c r="L2223" s="98">
        <v>38362</v>
      </c>
      <c r="M2223" s="98"/>
      <c r="N2223" t="str">
        <f t="shared" si="74"/>
        <v/>
      </c>
    </row>
    <row r="2224" spans="1:14" hidden="1" outlineLevel="2">
      <c r="A2224" s="285"/>
      <c r="B2224" s="332">
        <f t="shared" si="75"/>
        <v>114</v>
      </c>
      <c r="C2224" s="26" t="s">
        <v>696</v>
      </c>
      <c r="D2224" s="137" t="s">
        <v>4491</v>
      </c>
      <c r="E2224" s="47" t="s">
        <v>2798</v>
      </c>
      <c r="F2224" s="48" t="s">
        <v>4676</v>
      </c>
      <c r="G2224" s="359"/>
      <c r="H2224" s="44"/>
      <c r="I2224" s="92"/>
      <c r="J2224" s="48"/>
      <c r="K2224" s="36"/>
      <c r="L2224" s="98">
        <v>38362</v>
      </c>
      <c r="M2224" s="98"/>
      <c r="N2224" t="str">
        <f t="shared" si="74"/>
        <v/>
      </c>
    </row>
    <row r="2225" spans="1:14" hidden="1" outlineLevel="2">
      <c r="A2225" s="285"/>
      <c r="B2225" s="332">
        <f t="shared" si="75"/>
        <v>114</v>
      </c>
      <c r="C2225" s="26" t="s">
        <v>537</v>
      </c>
      <c r="D2225" s="137" t="s">
        <v>536</v>
      </c>
      <c r="E2225" s="47" t="s">
        <v>2798</v>
      </c>
      <c r="F2225" s="48" t="s">
        <v>4676</v>
      </c>
      <c r="G2225" s="359"/>
      <c r="H2225" s="44"/>
      <c r="I2225" s="92"/>
      <c r="J2225" s="48"/>
      <c r="K2225" s="36"/>
      <c r="L2225" s="98">
        <v>38362</v>
      </c>
      <c r="M2225" s="98"/>
      <c r="N2225" t="str">
        <f t="shared" si="74"/>
        <v/>
      </c>
    </row>
    <row r="2226" spans="1:14" hidden="1" outlineLevel="2">
      <c r="A2226" s="285"/>
      <c r="B2226" s="332">
        <f t="shared" si="75"/>
        <v>114</v>
      </c>
      <c r="C2226" s="26" t="s">
        <v>102</v>
      </c>
      <c r="D2226" s="137" t="s">
        <v>101</v>
      </c>
      <c r="E2226" s="47" t="s">
        <v>2798</v>
      </c>
      <c r="F2226" s="48" t="s">
        <v>4676</v>
      </c>
      <c r="G2226" s="359"/>
      <c r="H2226" s="44"/>
      <c r="I2226" s="92"/>
      <c r="J2226" s="48"/>
      <c r="K2226" s="36"/>
      <c r="L2226" s="98">
        <v>38362</v>
      </c>
      <c r="M2226" s="98"/>
      <c r="N2226" t="str">
        <f t="shared" si="74"/>
        <v/>
      </c>
    </row>
    <row r="2227" spans="1:14" hidden="1" outlineLevel="2">
      <c r="A2227" s="285"/>
      <c r="B2227" s="332">
        <f t="shared" si="75"/>
        <v>114</v>
      </c>
      <c r="C2227" s="26" t="s">
        <v>2663</v>
      </c>
      <c r="D2227" s="137" t="s">
        <v>2662</v>
      </c>
      <c r="E2227" s="47" t="s">
        <v>2798</v>
      </c>
      <c r="F2227" s="48" t="s">
        <v>4676</v>
      </c>
      <c r="G2227" s="359"/>
      <c r="H2227" s="44"/>
      <c r="I2227" s="92"/>
      <c r="J2227" s="48"/>
      <c r="K2227" s="36"/>
      <c r="L2227" s="98">
        <v>38362</v>
      </c>
      <c r="M2227" s="98"/>
      <c r="N2227" t="str">
        <f t="shared" si="74"/>
        <v/>
      </c>
    </row>
    <row r="2228" spans="1:14" hidden="1" outlineLevel="2">
      <c r="A2228" s="285"/>
      <c r="B2228" s="332">
        <f t="shared" si="75"/>
        <v>114</v>
      </c>
      <c r="C2228" s="26" t="s">
        <v>3485</v>
      </c>
      <c r="D2228" s="137" t="s">
        <v>3894</v>
      </c>
      <c r="E2228" s="47" t="s">
        <v>2798</v>
      </c>
      <c r="F2228" s="48" t="s">
        <v>4676</v>
      </c>
      <c r="G2228" s="359"/>
      <c r="H2228" s="44"/>
      <c r="I2228" s="92"/>
      <c r="J2228" s="48"/>
      <c r="K2228" s="36"/>
      <c r="L2228" s="98">
        <v>38362</v>
      </c>
      <c r="M2228" s="98"/>
      <c r="N2228" t="str">
        <f t="shared" si="74"/>
        <v/>
      </c>
    </row>
    <row r="2229" spans="1:14" hidden="1" outlineLevel="2">
      <c r="A2229" s="285"/>
      <c r="B2229" s="332">
        <f t="shared" si="75"/>
        <v>114</v>
      </c>
      <c r="C2229" s="26" t="s">
        <v>3140</v>
      </c>
      <c r="D2229" s="137" t="s">
        <v>4448</v>
      </c>
      <c r="E2229" s="47" t="s">
        <v>2798</v>
      </c>
      <c r="F2229" s="48" t="s">
        <v>4676</v>
      </c>
      <c r="G2229" s="359"/>
      <c r="H2229" s="44"/>
      <c r="I2229" s="92"/>
      <c r="J2229" s="48"/>
      <c r="K2229" s="36"/>
      <c r="L2229" s="98">
        <v>38362</v>
      </c>
      <c r="M2229" s="98"/>
      <c r="N2229" t="str">
        <f t="shared" si="74"/>
        <v/>
      </c>
    </row>
    <row r="2230" spans="1:14" hidden="1" outlineLevel="2">
      <c r="A2230" s="285"/>
      <c r="B2230" s="332">
        <f t="shared" si="75"/>
        <v>114</v>
      </c>
      <c r="C2230" s="26" t="s">
        <v>1465</v>
      </c>
      <c r="D2230" s="137" t="s">
        <v>1464</v>
      </c>
      <c r="E2230" s="47" t="s">
        <v>2798</v>
      </c>
      <c r="F2230" s="48" t="s">
        <v>4676</v>
      </c>
      <c r="G2230" s="359"/>
      <c r="H2230" s="44"/>
      <c r="I2230" s="92"/>
      <c r="J2230" s="48"/>
      <c r="K2230" s="36"/>
      <c r="L2230" s="98">
        <v>38362</v>
      </c>
      <c r="M2230" s="98"/>
      <c r="N2230" t="str">
        <f t="shared" si="74"/>
        <v/>
      </c>
    </row>
    <row r="2231" spans="1:14" ht="26.4" hidden="1" outlineLevel="2">
      <c r="A2231" s="285"/>
      <c r="B2231" s="332">
        <f t="shared" si="75"/>
        <v>114</v>
      </c>
      <c r="C2231" s="26" t="s">
        <v>860</v>
      </c>
      <c r="D2231" s="137" t="s">
        <v>859</v>
      </c>
      <c r="E2231" s="39" t="s">
        <v>2798</v>
      </c>
      <c r="F2231" s="42" t="s">
        <v>4676</v>
      </c>
      <c r="G2231" s="359"/>
      <c r="H2231" s="44"/>
      <c r="I2231" s="92"/>
      <c r="J2231" s="48"/>
      <c r="K2231" s="36"/>
      <c r="L2231" s="98">
        <v>38362</v>
      </c>
      <c r="M2231" s="98"/>
      <c r="N2231" t="str">
        <f t="shared" ref="N2231:N2294" si="76">IF(D2231="NA","",IF(COUNTIF($D$2:$D$4998,D2231)&gt;1,"DUPLICATE",""))</f>
        <v/>
      </c>
    </row>
    <row r="2232" spans="1:14" ht="26.4" hidden="1" outlineLevel="2">
      <c r="A2232" s="285"/>
      <c r="B2232" s="332">
        <f t="shared" si="75"/>
        <v>114</v>
      </c>
      <c r="C2232" s="26" t="s">
        <v>1940</v>
      </c>
      <c r="D2232" s="137" t="s">
        <v>3977</v>
      </c>
      <c r="E2232" s="39" t="s">
        <v>2798</v>
      </c>
      <c r="F2232" s="42" t="s">
        <v>4676</v>
      </c>
      <c r="G2232" s="359"/>
      <c r="H2232" s="44"/>
      <c r="I2232" s="92"/>
      <c r="J2232" s="48"/>
      <c r="K2232" s="36"/>
      <c r="L2232" s="98">
        <v>38362</v>
      </c>
      <c r="M2232" s="98"/>
      <c r="N2232" t="str">
        <f t="shared" si="76"/>
        <v/>
      </c>
    </row>
    <row r="2233" spans="1:14" hidden="1" outlineLevel="2">
      <c r="A2233" s="285"/>
      <c r="B2233" s="332">
        <f t="shared" si="75"/>
        <v>114</v>
      </c>
      <c r="C2233" s="26" t="s">
        <v>3142</v>
      </c>
      <c r="D2233" s="137" t="s">
        <v>3141</v>
      </c>
      <c r="E2233" s="47" t="s">
        <v>2798</v>
      </c>
      <c r="F2233" s="48" t="s">
        <v>4676</v>
      </c>
      <c r="G2233" s="359"/>
      <c r="H2233" s="44"/>
      <c r="I2233" s="92"/>
      <c r="J2233" s="48"/>
      <c r="K2233" s="36"/>
      <c r="L2233" s="98">
        <v>38362</v>
      </c>
      <c r="M2233" s="98"/>
      <c r="N2233" t="str">
        <f t="shared" si="76"/>
        <v/>
      </c>
    </row>
    <row r="2234" spans="1:14" hidden="1" outlineLevel="2">
      <c r="A2234" s="285"/>
      <c r="B2234" s="332">
        <f t="shared" si="75"/>
        <v>114</v>
      </c>
      <c r="C2234" s="26" t="s">
        <v>1157</v>
      </c>
      <c r="D2234" s="137" t="s">
        <v>4602</v>
      </c>
      <c r="E2234" s="47" t="s">
        <v>2798</v>
      </c>
      <c r="F2234" s="48" t="s">
        <v>4676</v>
      </c>
      <c r="G2234" s="359"/>
      <c r="H2234" s="44"/>
      <c r="I2234" s="92"/>
      <c r="J2234" s="48"/>
      <c r="K2234" s="36"/>
      <c r="L2234" s="98">
        <v>38362</v>
      </c>
      <c r="M2234" s="98"/>
      <c r="N2234" t="str">
        <f t="shared" si="76"/>
        <v/>
      </c>
    </row>
    <row r="2235" spans="1:14" hidden="1" outlineLevel="2">
      <c r="A2235" s="285"/>
      <c r="B2235" s="332">
        <f t="shared" si="75"/>
        <v>114</v>
      </c>
      <c r="C2235" s="26" t="s">
        <v>1107</v>
      </c>
      <c r="D2235" s="137" t="s">
        <v>1106</v>
      </c>
      <c r="E2235" s="47" t="s">
        <v>2798</v>
      </c>
      <c r="F2235" s="48" t="s">
        <v>4676</v>
      </c>
      <c r="G2235" s="359"/>
      <c r="H2235" s="44"/>
      <c r="I2235" s="92"/>
      <c r="J2235" s="48"/>
      <c r="K2235" s="36"/>
      <c r="L2235" s="98">
        <v>38362</v>
      </c>
      <c r="M2235" s="98"/>
      <c r="N2235" t="str">
        <f t="shared" si="76"/>
        <v/>
      </c>
    </row>
    <row r="2236" spans="1:14" hidden="1" outlineLevel="2">
      <c r="A2236" s="285"/>
      <c r="B2236" s="332">
        <f t="shared" si="75"/>
        <v>114</v>
      </c>
      <c r="C2236" s="26" t="s">
        <v>96</v>
      </c>
      <c r="D2236" s="137" t="s">
        <v>95</v>
      </c>
      <c r="E2236" s="47" t="s">
        <v>2798</v>
      </c>
      <c r="F2236" s="48" t="s">
        <v>4676</v>
      </c>
      <c r="G2236" s="359"/>
      <c r="H2236" s="44"/>
      <c r="I2236" s="92"/>
      <c r="J2236" s="48"/>
      <c r="K2236" s="36"/>
      <c r="L2236" s="98">
        <v>38362</v>
      </c>
      <c r="M2236" s="98"/>
      <c r="N2236" t="str">
        <f t="shared" si="76"/>
        <v/>
      </c>
    </row>
    <row r="2237" spans="1:14" hidden="1" outlineLevel="2">
      <c r="A2237" s="285"/>
      <c r="B2237" s="332">
        <f t="shared" si="75"/>
        <v>114</v>
      </c>
      <c r="C2237" s="26" t="s">
        <v>4958</v>
      </c>
      <c r="D2237" s="137" t="s">
        <v>4957</v>
      </c>
      <c r="E2237" s="47" t="s">
        <v>2798</v>
      </c>
      <c r="F2237" s="48" t="s">
        <v>4676</v>
      </c>
      <c r="G2237" s="359"/>
      <c r="H2237" s="44"/>
      <c r="I2237" s="92"/>
      <c r="J2237" s="48"/>
      <c r="K2237" s="36"/>
      <c r="L2237" s="98">
        <v>38362</v>
      </c>
      <c r="M2237" s="98"/>
      <c r="N2237" t="str">
        <f t="shared" si="76"/>
        <v/>
      </c>
    </row>
    <row r="2238" spans="1:14" hidden="1" outlineLevel="2">
      <c r="A2238" s="285"/>
      <c r="B2238" s="332">
        <f t="shared" si="75"/>
        <v>114</v>
      </c>
      <c r="C2238" s="26" t="s">
        <v>1701</v>
      </c>
      <c r="D2238" s="137" t="s">
        <v>2627</v>
      </c>
      <c r="E2238" s="47" t="s">
        <v>2798</v>
      </c>
      <c r="F2238" s="48" t="s">
        <v>4676</v>
      </c>
      <c r="G2238" s="359"/>
      <c r="H2238" s="44"/>
      <c r="I2238" s="92"/>
      <c r="J2238" s="48"/>
      <c r="K2238" s="36"/>
      <c r="L2238" s="98">
        <v>38362</v>
      </c>
      <c r="M2238" s="98"/>
      <c r="N2238" t="str">
        <f t="shared" si="76"/>
        <v/>
      </c>
    </row>
    <row r="2239" spans="1:14" hidden="1" outlineLevel="2">
      <c r="A2239" s="285"/>
      <c r="B2239" s="332">
        <f t="shared" ref="B2239:B2302" si="77">IF(A2239&gt;0,A2239,B2238)</f>
        <v>114</v>
      </c>
      <c r="C2239" s="26" t="s">
        <v>3655</v>
      </c>
      <c r="D2239" s="137" t="s">
        <v>3654</v>
      </c>
      <c r="E2239" s="47" t="s">
        <v>2798</v>
      </c>
      <c r="F2239" s="48" t="s">
        <v>4676</v>
      </c>
      <c r="G2239" s="359"/>
      <c r="H2239" s="44"/>
      <c r="I2239" s="92"/>
      <c r="J2239" s="48"/>
      <c r="K2239" s="36"/>
      <c r="L2239" s="98">
        <v>38362</v>
      </c>
      <c r="M2239" s="98"/>
      <c r="N2239" t="str">
        <f t="shared" si="76"/>
        <v/>
      </c>
    </row>
    <row r="2240" spans="1:14" ht="26.4" hidden="1" outlineLevel="2">
      <c r="A2240" s="285"/>
      <c r="B2240" s="332">
        <f t="shared" si="77"/>
        <v>114</v>
      </c>
      <c r="C2240" s="26" t="s">
        <v>1477</v>
      </c>
      <c r="D2240" s="137" t="s">
        <v>1476</v>
      </c>
      <c r="E2240" s="39" t="s">
        <v>2798</v>
      </c>
      <c r="F2240" s="42" t="s">
        <v>4676</v>
      </c>
      <c r="G2240" s="359"/>
      <c r="H2240" s="44"/>
      <c r="I2240" s="92"/>
      <c r="J2240" s="48"/>
      <c r="K2240" s="36"/>
      <c r="L2240" s="98">
        <v>38362</v>
      </c>
      <c r="M2240" s="98"/>
      <c r="N2240" t="str">
        <f t="shared" si="76"/>
        <v/>
      </c>
    </row>
    <row r="2241" spans="1:14" hidden="1" outlineLevel="2">
      <c r="A2241" s="285"/>
      <c r="B2241" s="332">
        <f t="shared" si="77"/>
        <v>114</v>
      </c>
      <c r="C2241" s="26" t="s">
        <v>351</v>
      </c>
      <c r="D2241" s="137" t="s">
        <v>350</v>
      </c>
      <c r="E2241" s="47" t="s">
        <v>2798</v>
      </c>
      <c r="F2241" s="48" t="s">
        <v>4676</v>
      </c>
      <c r="G2241" s="359"/>
      <c r="H2241" s="44"/>
      <c r="I2241" s="92"/>
      <c r="J2241" s="48"/>
      <c r="K2241" s="36"/>
      <c r="L2241" s="98">
        <v>38362</v>
      </c>
      <c r="M2241" s="98"/>
      <c r="N2241" t="str">
        <f t="shared" si="76"/>
        <v/>
      </c>
    </row>
    <row r="2242" spans="1:14" ht="26.4" hidden="1" outlineLevel="2">
      <c r="A2242" s="285"/>
      <c r="B2242" s="332">
        <f t="shared" si="77"/>
        <v>114</v>
      </c>
      <c r="C2242" s="26" t="s">
        <v>36</v>
      </c>
      <c r="D2242" s="137" t="s">
        <v>35</v>
      </c>
      <c r="E2242" s="39" t="s">
        <v>2798</v>
      </c>
      <c r="F2242" s="42" t="s">
        <v>4676</v>
      </c>
      <c r="G2242" s="359"/>
      <c r="H2242" s="44"/>
      <c r="I2242" s="92"/>
      <c r="J2242" s="48"/>
      <c r="K2242" s="36"/>
      <c r="L2242" s="98">
        <v>38362</v>
      </c>
      <c r="M2242" s="98"/>
      <c r="N2242" t="str">
        <f t="shared" si="76"/>
        <v/>
      </c>
    </row>
    <row r="2243" spans="1:14" hidden="1" outlineLevel="2">
      <c r="A2243" s="285"/>
      <c r="B2243" s="332">
        <f t="shared" si="77"/>
        <v>114</v>
      </c>
      <c r="C2243" s="26" t="s">
        <v>3653</v>
      </c>
      <c r="D2243" s="137" t="s">
        <v>3509</v>
      </c>
      <c r="E2243" s="47" t="s">
        <v>2798</v>
      </c>
      <c r="F2243" s="48" t="s">
        <v>4676</v>
      </c>
      <c r="G2243" s="359"/>
      <c r="H2243" s="44"/>
      <c r="I2243" s="92"/>
      <c r="J2243" s="48"/>
      <c r="K2243" s="36"/>
      <c r="L2243" s="98">
        <v>38362</v>
      </c>
      <c r="M2243" s="98"/>
      <c r="N2243" t="str">
        <f t="shared" si="76"/>
        <v/>
      </c>
    </row>
    <row r="2244" spans="1:14" hidden="1" outlineLevel="2">
      <c r="A2244" s="285"/>
      <c r="B2244" s="332">
        <f t="shared" si="77"/>
        <v>114</v>
      </c>
      <c r="C2244" s="26" t="s">
        <v>333</v>
      </c>
      <c r="D2244" s="137" t="s">
        <v>332</v>
      </c>
      <c r="E2244" s="47" t="s">
        <v>2798</v>
      </c>
      <c r="F2244" s="48" t="s">
        <v>4676</v>
      </c>
      <c r="G2244" s="359"/>
      <c r="H2244" s="44"/>
      <c r="I2244" s="92"/>
      <c r="J2244" s="48"/>
      <c r="K2244" s="36"/>
      <c r="L2244" s="98">
        <v>38362</v>
      </c>
      <c r="M2244" s="98"/>
      <c r="N2244" t="str">
        <f t="shared" si="76"/>
        <v/>
      </c>
    </row>
    <row r="2245" spans="1:14" hidden="1" outlineLevel="2">
      <c r="A2245" s="285"/>
      <c r="B2245" s="332">
        <f t="shared" si="77"/>
        <v>114</v>
      </c>
      <c r="C2245" s="26" t="s">
        <v>3747</v>
      </c>
      <c r="D2245" s="137" t="s">
        <v>3746</v>
      </c>
      <c r="E2245" s="47" t="s">
        <v>2798</v>
      </c>
      <c r="F2245" s="48" t="s">
        <v>4676</v>
      </c>
      <c r="G2245" s="359"/>
      <c r="H2245" s="44"/>
      <c r="I2245" s="92"/>
      <c r="J2245" s="48"/>
      <c r="K2245" s="36"/>
      <c r="L2245" s="98">
        <v>38362</v>
      </c>
      <c r="M2245" s="98"/>
      <c r="N2245" t="str">
        <f t="shared" si="76"/>
        <v>DUPLICATE</v>
      </c>
    </row>
    <row r="2246" spans="1:14" hidden="1" outlineLevel="2">
      <c r="A2246" s="285"/>
      <c r="B2246" s="332">
        <f t="shared" si="77"/>
        <v>114</v>
      </c>
      <c r="C2246" s="26" t="s">
        <v>2210</v>
      </c>
      <c r="D2246" s="137" t="s">
        <v>2209</v>
      </c>
      <c r="E2246" s="47" t="s">
        <v>2798</v>
      </c>
      <c r="F2246" s="48" t="s">
        <v>4676</v>
      </c>
      <c r="G2246" s="359"/>
      <c r="H2246" s="44"/>
      <c r="I2246" s="92"/>
      <c r="J2246" s="48"/>
      <c r="K2246" s="36"/>
      <c r="L2246" s="98">
        <v>38362</v>
      </c>
      <c r="M2246" s="98"/>
      <c r="N2246" t="str">
        <f t="shared" si="76"/>
        <v/>
      </c>
    </row>
    <row r="2247" spans="1:14" hidden="1" outlineLevel="2">
      <c r="A2247" s="285"/>
      <c r="B2247" s="332">
        <f t="shared" si="77"/>
        <v>114</v>
      </c>
      <c r="C2247" s="26" t="s">
        <v>1505</v>
      </c>
      <c r="D2247" s="137" t="s">
        <v>1504</v>
      </c>
      <c r="E2247" s="47" t="s">
        <v>2798</v>
      </c>
      <c r="F2247" s="48" t="s">
        <v>4676</v>
      </c>
      <c r="G2247" s="359"/>
      <c r="H2247" s="44"/>
      <c r="I2247" s="92"/>
      <c r="J2247" s="48"/>
      <c r="K2247" s="36"/>
      <c r="L2247" s="98">
        <v>38362</v>
      </c>
      <c r="M2247" s="98"/>
      <c r="N2247" t="str">
        <f t="shared" si="76"/>
        <v/>
      </c>
    </row>
    <row r="2248" spans="1:14" hidden="1" outlineLevel="2">
      <c r="A2248" s="285"/>
      <c r="B2248" s="332">
        <f t="shared" si="77"/>
        <v>114</v>
      </c>
      <c r="C2248" s="26" t="s">
        <v>1480</v>
      </c>
      <c r="D2248" s="137" t="s">
        <v>1479</v>
      </c>
      <c r="E2248" s="47" t="s">
        <v>2798</v>
      </c>
      <c r="F2248" s="48" t="s">
        <v>4676</v>
      </c>
      <c r="G2248" s="359"/>
      <c r="H2248" s="44"/>
      <c r="I2248" s="92"/>
      <c r="J2248" s="48"/>
      <c r="K2248" s="36"/>
      <c r="L2248" s="98">
        <v>38362</v>
      </c>
      <c r="M2248" s="98"/>
      <c r="N2248" t="str">
        <f t="shared" si="76"/>
        <v/>
      </c>
    </row>
    <row r="2249" spans="1:14" hidden="1" outlineLevel="2">
      <c r="A2249" s="285"/>
      <c r="B2249" s="332">
        <f t="shared" si="77"/>
        <v>114</v>
      </c>
      <c r="C2249" s="26" t="s">
        <v>2613</v>
      </c>
      <c r="D2249" s="137" t="s">
        <v>525</v>
      </c>
      <c r="E2249" s="47" t="s">
        <v>2798</v>
      </c>
      <c r="F2249" s="48" t="s">
        <v>4676</v>
      </c>
      <c r="G2249" s="359"/>
      <c r="H2249" s="44"/>
      <c r="I2249" s="92"/>
      <c r="J2249" s="48"/>
      <c r="K2249" s="36"/>
      <c r="L2249" s="98">
        <v>38362</v>
      </c>
      <c r="M2249" s="98"/>
      <c r="N2249" t="str">
        <f t="shared" si="76"/>
        <v/>
      </c>
    </row>
    <row r="2250" spans="1:14" hidden="1" outlineLevel="2">
      <c r="A2250" s="285"/>
      <c r="B2250" s="332">
        <f t="shared" si="77"/>
        <v>114</v>
      </c>
      <c r="C2250" s="26" t="s">
        <v>1490</v>
      </c>
      <c r="D2250" s="137" t="s">
        <v>1489</v>
      </c>
      <c r="E2250" s="47" t="s">
        <v>2798</v>
      </c>
      <c r="F2250" s="48" t="s">
        <v>4676</v>
      </c>
      <c r="G2250" s="359"/>
      <c r="H2250" s="44"/>
      <c r="I2250" s="92"/>
      <c r="J2250" s="48"/>
      <c r="K2250" s="36"/>
      <c r="L2250" s="98">
        <v>38362</v>
      </c>
      <c r="M2250" s="98"/>
      <c r="N2250" t="str">
        <f t="shared" si="76"/>
        <v/>
      </c>
    </row>
    <row r="2251" spans="1:14" hidden="1" outlineLevel="2">
      <c r="A2251" s="285"/>
      <c r="B2251" s="332">
        <f t="shared" si="77"/>
        <v>114</v>
      </c>
      <c r="C2251" s="26" t="s">
        <v>395</v>
      </c>
      <c r="D2251" s="137" t="s">
        <v>394</v>
      </c>
      <c r="E2251" s="47" t="s">
        <v>2798</v>
      </c>
      <c r="F2251" s="48" t="s">
        <v>4676</v>
      </c>
      <c r="G2251" s="359"/>
      <c r="H2251" s="44"/>
      <c r="I2251" s="92"/>
      <c r="J2251" s="48"/>
      <c r="K2251" s="36"/>
      <c r="L2251" s="98">
        <v>38362</v>
      </c>
      <c r="M2251" s="98"/>
      <c r="N2251" t="str">
        <f t="shared" si="76"/>
        <v/>
      </c>
    </row>
    <row r="2252" spans="1:14" hidden="1" outlineLevel="2">
      <c r="A2252" s="285"/>
      <c r="B2252" s="332">
        <f t="shared" si="77"/>
        <v>114</v>
      </c>
      <c r="C2252" s="26" t="s">
        <v>98</v>
      </c>
      <c r="D2252" s="137" t="s">
        <v>97</v>
      </c>
      <c r="E2252" s="47" t="s">
        <v>2798</v>
      </c>
      <c r="F2252" s="48" t="s">
        <v>4676</v>
      </c>
      <c r="G2252" s="359"/>
      <c r="H2252" s="44"/>
      <c r="I2252" s="92"/>
      <c r="J2252" s="48"/>
      <c r="K2252" s="36"/>
      <c r="L2252" s="98">
        <v>38362</v>
      </c>
      <c r="M2252" s="98"/>
      <c r="N2252" t="str">
        <f t="shared" si="76"/>
        <v/>
      </c>
    </row>
    <row r="2253" spans="1:14" hidden="1" outlineLevel="2">
      <c r="A2253" s="285"/>
      <c r="B2253" s="332">
        <f t="shared" si="77"/>
        <v>114</v>
      </c>
      <c r="C2253" s="26" t="s">
        <v>3495</v>
      </c>
      <c r="D2253" s="137" t="s">
        <v>3494</v>
      </c>
      <c r="E2253" s="47" t="s">
        <v>2798</v>
      </c>
      <c r="F2253" s="48" t="s">
        <v>4676</v>
      </c>
      <c r="G2253" s="359"/>
      <c r="H2253" s="44"/>
      <c r="I2253" s="92"/>
      <c r="J2253" s="48"/>
      <c r="K2253" s="36"/>
      <c r="L2253" s="98">
        <v>38362</v>
      </c>
      <c r="M2253" s="98"/>
      <c r="N2253" t="str">
        <f t="shared" si="76"/>
        <v/>
      </c>
    </row>
    <row r="2254" spans="1:14" hidden="1" outlineLevel="2">
      <c r="A2254" s="285"/>
      <c r="B2254" s="332">
        <f t="shared" si="77"/>
        <v>114</v>
      </c>
      <c r="C2254" s="26" t="s">
        <v>920</v>
      </c>
      <c r="D2254" s="137" t="s">
        <v>919</v>
      </c>
      <c r="E2254" s="47" t="s">
        <v>2798</v>
      </c>
      <c r="F2254" s="48" t="s">
        <v>4676</v>
      </c>
      <c r="G2254" s="359"/>
      <c r="H2254" s="44"/>
      <c r="I2254" s="92"/>
      <c r="J2254" s="48"/>
      <c r="K2254" s="36"/>
      <c r="L2254" s="98">
        <v>38362</v>
      </c>
      <c r="M2254" s="98"/>
      <c r="N2254" t="str">
        <f t="shared" si="76"/>
        <v/>
      </c>
    </row>
    <row r="2255" spans="1:14" hidden="1" outlineLevel="2">
      <c r="A2255" s="285"/>
      <c r="B2255" s="332">
        <f t="shared" si="77"/>
        <v>114</v>
      </c>
      <c r="C2255" s="26" t="s">
        <v>3893</v>
      </c>
      <c r="D2255" s="137" t="s">
        <v>3892</v>
      </c>
      <c r="E2255" s="47" t="s">
        <v>2798</v>
      </c>
      <c r="F2255" s="48" t="s">
        <v>4676</v>
      </c>
      <c r="G2255" s="359"/>
      <c r="H2255" s="44"/>
      <c r="I2255" s="92"/>
      <c r="J2255" s="48"/>
      <c r="K2255" s="36"/>
      <c r="L2255" s="98">
        <v>38362</v>
      </c>
      <c r="M2255" s="98"/>
      <c r="N2255" t="str">
        <f t="shared" si="76"/>
        <v/>
      </c>
    </row>
    <row r="2256" spans="1:14" hidden="1" outlineLevel="2">
      <c r="A2256" s="285"/>
      <c r="B2256" s="332">
        <f t="shared" si="77"/>
        <v>114</v>
      </c>
      <c r="C2256" s="26" t="s">
        <v>1499</v>
      </c>
      <c r="D2256" s="137" t="s">
        <v>1498</v>
      </c>
      <c r="E2256" s="47" t="s">
        <v>2798</v>
      </c>
      <c r="F2256" s="48" t="s">
        <v>4676</v>
      </c>
      <c r="G2256" s="359"/>
      <c r="H2256" s="44"/>
      <c r="I2256" s="92"/>
      <c r="J2256" s="48"/>
      <c r="K2256" s="36"/>
      <c r="L2256" s="98">
        <v>38362</v>
      </c>
      <c r="M2256" s="98"/>
      <c r="N2256" t="str">
        <f t="shared" si="76"/>
        <v/>
      </c>
    </row>
    <row r="2257" spans="1:14" hidden="1" outlineLevel="2">
      <c r="A2257" s="285"/>
      <c r="B2257" s="332">
        <f t="shared" si="77"/>
        <v>114</v>
      </c>
      <c r="C2257" s="26" t="s">
        <v>2617</v>
      </c>
      <c r="D2257" s="137" t="s">
        <v>2616</v>
      </c>
      <c r="E2257" s="47" t="s">
        <v>2798</v>
      </c>
      <c r="F2257" s="48" t="s">
        <v>4676</v>
      </c>
      <c r="G2257" s="359"/>
      <c r="H2257" s="44"/>
      <c r="I2257" s="92"/>
      <c r="J2257" s="48"/>
      <c r="K2257" s="36"/>
      <c r="L2257" s="98">
        <v>38362</v>
      </c>
      <c r="M2257" s="98"/>
      <c r="N2257" t="str">
        <f t="shared" si="76"/>
        <v/>
      </c>
    </row>
    <row r="2258" spans="1:14" hidden="1" outlineLevel="2">
      <c r="A2258" s="285"/>
      <c r="B2258" s="332">
        <f t="shared" si="77"/>
        <v>114</v>
      </c>
      <c r="C2258" s="26" t="s">
        <v>4950</v>
      </c>
      <c r="D2258" s="137" t="s">
        <v>131</v>
      </c>
      <c r="E2258" s="47" t="s">
        <v>2798</v>
      </c>
      <c r="F2258" s="48" t="s">
        <v>4676</v>
      </c>
      <c r="G2258" s="359"/>
      <c r="H2258" s="44"/>
      <c r="I2258" s="92"/>
      <c r="J2258" s="48"/>
      <c r="K2258" s="36"/>
      <c r="L2258" s="98">
        <v>38362</v>
      </c>
      <c r="M2258" s="98"/>
      <c r="N2258" t="str">
        <f t="shared" si="76"/>
        <v/>
      </c>
    </row>
    <row r="2259" spans="1:14" hidden="1" outlineLevel="2">
      <c r="A2259" s="285"/>
      <c r="B2259" s="332">
        <f t="shared" si="77"/>
        <v>114</v>
      </c>
      <c r="C2259" s="26" t="s">
        <v>34</v>
      </c>
      <c r="D2259" s="137" t="s">
        <v>33</v>
      </c>
      <c r="E2259" s="47" t="s">
        <v>2798</v>
      </c>
      <c r="F2259" s="48" t="s">
        <v>4676</v>
      </c>
      <c r="G2259" s="359"/>
      <c r="H2259" s="44"/>
      <c r="I2259" s="92"/>
      <c r="J2259" s="48"/>
      <c r="K2259" s="36"/>
      <c r="L2259" s="98">
        <v>38362</v>
      </c>
      <c r="M2259" s="98"/>
      <c r="N2259" t="str">
        <f t="shared" si="76"/>
        <v/>
      </c>
    </row>
    <row r="2260" spans="1:14" hidden="1" outlineLevel="2">
      <c r="A2260" s="285"/>
      <c r="B2260" s="332">
        <f t="shared" si="77"/>
        <v>114</v>
      </c>
      <c r="C2260" s="26" t="s">
        <v>1105</v>
      </c>
      <c r="D2260" s="137" t="s">
        <v>4328</v>
      </c>
      <c r="E2260" s="47" t="s">
        <v>2798</v>
      </c>
      <c r="F2260" s="48" t="s">
        <v>4676</v>
      </c>
      <c r="G2260" s="359"/>
      <c r="H2260" s="44"/>
      <c r="I2260" s="92"/>
      <c r="J2260" s="48"/>
      <c r="K2260" s="36"/>
      <c r="L2260" s="98">
        <v>38362</v>
      </c>
      <c r="M2260" s="98"/>
      <c r="N2260" t="str">
        <f t="shared" si="76"/>
        <v/>
      </c>
    </row>
    <row r="2261" spans="1:14" hidden="1" outlineLevel="2">
      <c r="A2261" s="285"/>
      <c r="B2261" s="332">
        <f t="shared" si="77"/>
        <v>114</v>
      </c>
      <c r="C2261" s="26" t="s">
        <v>1482</v>
      </c>
      <c r="D2261" s="137" t="s">
        <v>1481</v>
      </c>
      <c r="E2261" s="47" t="s">
        <v>2798</v>
      </c>
      <c r="F2261" s="48" t="s">
        <v>4676</v>
      </c>
      <c r="G2261" s="359"/>
      <c r="H2261" s="44"/>
      <c r="I2261" s="92"/>
      <c r="J2261" s="48"/>
      <c r="K2261" s="36"/>
      <c r="L2261" s="98">
        <v>38362</v>
      </c>
      <c r="M2261" s="98"/>
      <c r="N2261" t="str">
        <f t="shared" si="76"/>
        <v/>
      </c>
    </row>
    <row r="2262" spans="1:14" hidden="1" outlineLevel="2">
      <c r="A2262" s="285"/>
      <c r="B2262" s="332">
        <f t="shared" si="77"/>
        <v>114</v>
      </c>
      <c r="C2262" s="26" t="s">
        <v>5171</v>
      </c>
      <c r="D2262" s="137" t="s">
        <v>1491</v>
      </c>
      <c r="E2262" s="47" t="s">
        <v>2798</v>
      </c>
      <c r="F2262" s="48" t="s">
        <v>4676</v>
      </c>
      <c r="G2262" s="359"/>
      <c r="H2262" s="44"/>
      <c r="I2262" s="92"/>
      <c r="J2262" s="48"/>
      <c r="K2262" s="36"/>
      <c r="L2262" s="98">
        <v>38362</v>
      </c>
      <c r="M2262" s="98"/>
      <c r="N2262" t="str">
        <f t="shared" si="76"/>
        <v/>
      </c>
    </row>
    <row r="2263" spans="1:14" hidden="1" outlineLevel="2">
      <c r="A2263" s="285"/>
      <c r="B2263" s="332">
        <f t="shared" si="77"/>
        <v>114</v>
      </c>
      <c r="C2263" s="26" t="s">
        <v>5197</v>
      </c>
      <c r="D2263" s="137" t="s">
        <v>5196</v>
      </c>
      <c r="E2263" s="47" t="s">
        <v>2798</v>
      </c>
      <c r="F2263" s="48" t="s">
        <v>4676</v>
      </c>
      <c r="G2263" s="359"/>
      <c r="H2263" s="44"/>
      <c r="I2263" s="92"/>
      <c r="J2263" s="48"/>
      <c r="K2263" s="36"/>
      <c r="L2263" s="98">
        <v>38362</v>
      </c>
      <c r="M2263" s="98"/>
      <c r="N2263" t="str">
        <f t="shared" si="76"/>
        <v/>
      </c>
    </row>
    <row r="2264" spans="1:14" s="232" customFormat="1" hidden="1" outlineLevel="2">
      <c r="A2264" s="285"/>
      <c r="B2264" s="332">
        <f t="shared" si="77"/>
        <v>114</v>
      </c>
      <c r="C2264" s="26" t="s">
        <v>331</v>
      </c>
      <c r="D2264" s="137" t="s">
        <v>330</v>
      </c>
      <c r="E2264" s="47" t="s">
        <v>2798</v>
      </c>
      <c r="F2264" s="48" t="s">
        <v>4676</v>
      </c>
      <c r="G2264" s="359"/>
      <c r="H2264" s="44"/>
      <c r="I2264" s="92"/>
      <c r="J2264" s="48"/>
      <c r="K2264" s="36"/>
      <c r="L2264" s="98">
        <v>38362</v>
      </c>
      <c r="M2264" s="98"/>
      <c r="N2264" t="str">
        <f t="shared" si="76"/>
        <v/>
      </c>
    </row>
    <row r="2265" spans="1:14" hidden="1" outlineLevel="2">
      <c r="A2265" s="285"/>
      <c r="B2265" s="332">
        <f t="shared" si="77"/>
        <v>114</v>
      </c>
      <c r="C2265" s="26" t="s">
        <v>1501</v>
      </c>
      <c r="D2265" s="137" t="s">
        <v>1500</v>
      </c>
      <c r="E2265" s="47" t="s">
        <v>2798</v>
      </c>
      <c r="F2265" s="48" t="s">
        <v>4676</v>
      </c>
      <c r="G2265" s="359"/>
      <c r="H2265" s="44"/>
      <c r="I2265" s="92"/>
      <c r="J2265" s="48"/>
      <c r="K2265" s="36"/>
      <c r="L2265" s="98">
        <v>38362</v>
      </c>
      <c r="M2265" s="98"/>
      <c r="N2265" t="str">
        <f t="shared" si="76"/>
        <v/>
      </c>
    </row>
    <row r="2266" spans="1:14" hidden="1" outlineLevel="2">
      <c r="A2266" s="285"/>
      <c r="B2266" s="332">
        <f t="shared" si="77"/>
        <v>114</v>
      </c>
      <c r="C2266" s="26" t="s">
        <v>4810</v>
      </c>
      <c r="D2266" s="137" t="s">
        <v>1478</v>
      </c>
      <c r="E2266" s="47" t="s">
        <v>2798</v>
      </c>
      <c r="F2266" s="48" t="s">
        <v>4676</v>
      </c>
      <c r="G2266" s="359"/>
      <c r="H2266" s="44"/>
      <c r="I2266" s="92"/>
      <c r="J2266" s="48"/>
      <c r="K2266" s="36"/>
      <c r="L2266" s="98">
        <v>38362</v>
      </c>
      <c r="M2266" s="98"/>
      <c r="N2266" t="str">
        <f t="shared" si="76"/>
        <v/>
      </c>
    </row>
    <row r="2267" spans="1:14" ht="26.4" hidden="1" outlineLevel="2">
      <c r="A2267" s="285"/>
      <c r="B2267" s="332">
        <f t="shared" si="77"/>
        <v>114</v>
      </c>
      <c r="C2267" s="19" t="s">
        <v>5381</v>
      </c>
      <c r="D2267" s="39" t="s">
        <v>5382</v>
      </c>
      <c r="E2267" s="47" t="s">
        <v>2798</v>
      </c>
      <c r="F2267" s="48" t="s">
        <v>4676</v>
      </c>
      <c r="G2267" s="246"/>
      <c r="H2267" s="44"/>
      <c r="I2267" s="92"/>
      <c r="J2267" s="48"/>
      <c r="K2267" s="210"/>
      <c r="L2267" s="98">
        <v>41852</v>
      </c>
      <c r="M2267" s="98"/>
      <c r="N2267" t="str">
        <f t="shared" si="76"/>
        <v/>
      </c>
    </row>
    <row r="2268" spans="1:14" hidden="1" outlineLevel="2">
      <c r="A2268" s="285"/>
      <c r="B2268" s="332">
        <f t="shared" si="77"/>
        <v>114</v>
      </c>
      <c r="C2268" s="26" t="s">
        <v>3508</v>
      </c>
      <c r="D2268" s="137" t="s">
        <v>3507</v>
      </c>
      <c r="E2268" s="47" t="s">
        <v>2798</v>
      </c>
      <c r="F2268" s="48" t="s">
        <v>4676</v>
      </c>
      <c r="G2268" s="359"/>
      <c r="H2268" s="44"/>
      <c r="I2268" s="92"/>
      <c r="J2268" s="48"/>
      <c r="K2268" s="36"/>
      <c r="L2268" s="98">
        <v>38362</v>
      </c>
      <c r="M2268" s="98"/>
      <c r="N2268" t="str">
        <f t="shared" si="76"/>
        <v>DUPLICATE</v>
      </c>
    </row>
    <row r="2269" spans="1:14" hidden="1" outlineLevel="2">
      <c r="A2269" s="285"/>
      <c r="B2269" s="332">
        <f t="shared" si="77"/>
        <v>114</v>
      </c>
      <c r="C2269" s="26" t="s">
        <v>3039</v>
      </c>
      <c r="D2269" s="137" t="s">
        <v>3038</v>
      </c>
      <c r="E2269" s="47" t="s">
        <v>2798</v>
      </c>
      <c r="F2269" s="48" t="s">
        <v>4676</v>
      </c>
      <c r="G2269" s="359"/>
      <c r="H2269" s="44"/>
      <c r="I2269" s="92"/>
      <c r="J2269" s="48"/>
      <c r="K2269" s="36"/>
      <c r="L2269" s="98">
        <v>38362</v>
      </c>
      <c r="M2269" s="98"/>
      <c r="N2269" t="str">
        <f t="shared" si="76"/>
        <v/>
      </c>
    </row>
    <row r="2270" spans="1:14" hidden="1" outlineLevel="2">
      <c r="A2270" s="285"/>
      <c r="B2270" s="332">
        <f t="shared" si="77"/>
        <v>114</v>
      </c>
      <c r="C2270" s="26" t="s">
        <v>3500</v>
      </c>
      <c r="D2270" s="137" t="s">
        <v>3499</v>
      </c>
      <c r="E2270" s="47" t="s">
        <v>2798</v>
      </c>
      <c r="F2270" s="48" t="s">
        <v>4676</v>
      </c>
      <c r="G2270" s="359"/>
      <c r="H2270" s="44"/>
      <c r="I2270" s="92"/>
      <c r="J2270" s="48"/>
      <c r="K2270" s="36"/>
      <c r="L2270" s="98">
        <v>38362</v>
      </c>
      <c r="M2270" s="98"/>
      <c r="N2270" t="str">
        <f t="shared" si="76"/>
        <v>DUPLICATE</v>
      </c>
    </row>
    <row r="2271" spans="1:14" hidden="1" outlineLevel="2">
      <c r="A2271" s="285"/>
      <c r="B2271" s="332">
        <f t="shared" si="77"/>
        <v>114</v>
      </c>
      <c r="C2271" s="26" t="s">
        <v>1497</v>
      </c>
      <c r="D2271" s="137" t="s">
        <v>1496</v>
      </c>
      <c r="E2271" s="47" t="s">
        <v>2798</v>
      </c>
      <c r="F2271" s="48" t="s">
        <v>4676</v>
      </c>
      <c r="G2271" s="359"/>
      <c r="H2271" s="44"/>
      <c r="I2271" s="92"/>
      <c r="J2271" s="48"/>
      <c r="K2271" s="36"/>
      <c r="L2271" s="98">
        <v>38362</v>
      </c>
      <c r="M2271" s="98"/>
      <c r="N2271" t="str">
        <f t="shared" si="76"/>
        <v/>
      </c>
    </row>
    <row r="2272" spans="1:14" hidden="1" outlineLevel="2">
      <c r="A2272" s="285"/>
      <c r="B2272" s="332">
        <f t="shared" si="77"/>
        <v>114</v>
      </c>
      <c r="C2272" s="26" t="s">
        <v>2615</v>
      </c>
      <c r="D2272" s="137" t="s">
        <v>2614</v>
      </c>
      <c r="E2272" s="47" t="s">
        <v>2798</v>
      </c>
      <c r="F2272" s="48" t="s">
        <v>4676</v>
      </c>
      <c r="G2272" s="359"/>
      <c r="H2272" s="44"/>
      <c r="I2272" s="92"/>
      <c r="J2272" s="48"/>
      <c r="K2272" s="36"/>
      <c r="L2272" s="98">
        <v>38362</v>
      </c>
      <c r="M2272" s="98"/>
      <c r="N2272" t="str">
        <f t="shared" si="76"/>
        <v/>
      </c>
    </row>
    <row r="2273" spans="1:14" hidden="1" outlineLevel="2">
      <c r="A2273" s="285"/>
      <c r="B2273" s="332">
        <f t="shared" si="77"/>
        <v>114</v>
      </c>
      <c r="C2273" s="26" t="s">
        <v>1473</v>
      </c>
      <c r="D2273" s="137" t="s">
        <v>1472</v>
      </c>
      <c r="E2273" s="47" t="s">
        <v>2798</v>
      </c>
      <c r="F2273" s="48" t="s">
        <v>4676</v>
      </c>
      <c r="G2273" s="359"/>
      <c r="H2273" s="44"/>
      <c r="I2273" s="92"/>
      <c r="J2273" s="48"/>
      <c r="K2273" s="36"/>
      <c r="L2273" s="98">
        <v>38362</v>
      </c>
      <c r="M2273" s="98"/>
      <c r="N2273" t="str">
        <f t="shared" si="76"/>
        <v/>
      </c>
    </row>
    <row r="2274" spans="1:14" hidden="1" outlineLevel="2">
      <c r="A2274" s="285"/>
      <c r="B2274" s="332">
        <f t="shared" si="77"/>
        <v>114</v>
      </c>
      <c r="C2274" s="26" t="s">
        <v>5189</v>
      </c>
      <c r="D2274" s="137" t="s">
        <v>5188</v>
      </c>
      <c r="E2274" s="47" t="s">
        <v>2798</v>
      </c>
      <c r="F2274" s="48" t="s">
        <v>4676</v>
      </c>
      <c r="G2274" s="359"/>
      <c r="H2274" s="44"/>
      <c r="I2274" s="92"/>
      <c r="J2274" s="48"/>
      <c r="K2274" s="36"/>
      <c r="L2274" s="98">
        <v>38362</v>
      </c>
      <c r="M2274" s="98"/>
      <c r="N2274" t="str">
        <f t="shared" si="76"/>
        <v/>
      </c>
    </row>
    <row r="2275" spans="1:14" hidden="1" outlineLevel="2">
      <c r="A2275" s="285"/>
      <c r="B2275" s="332">
        <f t="shared" si="77"/>
        <v>114</v>
      </c>
      <c r="C2275" s="26" t="s">
        <v>325</v>
      </c>
      <c r="D2275" s="137" t="s">
        <v>324</v>
      </c>
      <c r="E2275" s="47" t="s">
        <v>2798</v>
      </c>
      <c r="F2275" s="48" t="s">
        <v>4676</v>
      </c>
      <c r="G2275" s="359"/>
      <c r="H2275" s="44"/>
      <c r="I2275" s="92"/>
      <c r="J2275" s="48"/>
      <c r="K2275" s="36"/>
      <c r="L2275" s="98">
        <v>38362</v>
      </c>
      <c r="M2275" s="98"/>
      <c r="N2275" t="str">
        <f t="shared" si="76"/>
        <v/>
      </c>
    </row>
    <row r="2276" spans="1:14" hidden="1" outlineLevel="2">
      <c r="A2276" s="285"/>
      <c r="B2276" s="332">
        <f t="shared" si="77"/>
        <v>114</v>
      </c>
      <c r="C2276" s="26" t="s">
        <v>3489</v>
      </c>
      <c r="D2276" s="137" t="s">
        <v>3488</v>
      </c>
      <c r="E2276" s="47" t="s">
        <v>2798</v>
      </c>
      <c r="F2276" s="48" t="s">
        <v>4676</v>
      </c>
      <c r="G2276" s="359"/>
      <c r="H2276" s="44"/>
      <c r="I2276" s="92"/>
      <c r="J2276" s="48"/>
      <c r="K2276" s="36"/>
      <c r="L2276" s="98">
        <v>38362</v>
      </c>
      <c r="M2276" s="98"/>
      <c r="N2276" t="str">
        <f t="shared" si="76"/>
        <v/>
      </c>
    </row>
    <row r="2277" spans="1:14" hidden="1" outlineLevel="2">
      <c r="A2277" s="285"/>
      <c r="B2277" s="332">
        <f t="shared" si="77"/>
        <v>114</v>
      </c>
      <c r="C2277" s="26" t="s">
        <v>323</v>
      </c>
      <c r="D2277" s="137" t="s">
        <v>322</v>
      </c>
      <c r="E2277" s="47" t="s">
        <v>2798</v>
      </c>
      <c r="F2277" s="48" t="s">
        <v>4676</v>
      </c>
      <c r="G2277" s="359"/>
      <c r="H2277" s="44"/>
      <c r="I2277" s="92"/>
      <c r="J2277" s="48"/>
      <c r="K2277" s="36"/>
      <c r="L2277" s="98">
        <v>38362</v>
      </c>
      <c r="M2277" s="98"/>
      <c r="N2277" t="str">
        <f t="shared" si="76"/>
        <v/>
      </c>
    </row>
    <row r="2278" spans="1:14" hidden="1" outlineLevel="2">
      <c r="A2278" s="285"/>
      <c r="B2278" s="332">
        <f t="shared" si="77"/>
        <v>114</v>
      </c>
      <c r="C2278" s="26" t="s">
        <v>393</v>
      </c>
      <c r="D2278" s="137" t="s">
        <v>392</v>
      </c>
      <c r="E2278" s="47" t="s">
        <v>2798</v>
      </c>
      <c r="F2278" s="48" t="s">
        <v>4676</v>
      </c>
      <c r="G2278" s="359"/>
      <c r="H2278" s="44"/>
      <c r="I2278" s="92"/>
      <c r="J2278" s="48"/>
      <c r="K2278" s="36"/>
      <c r="L2278" s="98">
        <v>38362</v>
      </c>
      <c r="M2278" s="98"/>
      <c r="N2278" t="str">
        <f t="shared" si="76"/>
        <v/>
      </c>
    </row>
    <row r="2279" spans="1:14" hidden="1" outlineLevel="2">
      <c r="A2279" s="285"/>
      <c r="B2279" s="332">
        <f t="shared" si="77"/>
        <v>114</v>
      </c>
      <c r="C2279" s="26" t="s">
        <v>5187</v>
      </c>
      <c r="D2279" s="137" t="s">
        <v>5226</v>
      </c>
      <c r="E2279" s="47" t="s">
        <v>2798</v>
      </c>
      <c r="F2279" s="48" t="s">
        <v>4676</v>
      </c>
      <c r="G2279" s="359"/>
      <c r="H2279" s="44"/>
      <c r="I2279" s="92"/>
      <c r="J2279" s="48"/>
      <c r="K2279" s="36"/>
      <c r="L2279" s="98">
        <v>38362</v>
      </c>
      <c r="M2279" s="98"/>
      <c r="N2279" t="str">
        <f t="shared" si="76"/>
        <v/>
      </c>
    </row>
    <row r="2280" spans="1:14" hidden="1" outlineLevel="2">
      <c r="A2280" s="285"/>
      <c r="B2280" s="332">
        <f t="shared" si="77"/>
        <v>114</v>
      </c>
      <c r="C2280" s="26" t="s">
        <v>916</v>
      </c>
      <c r="D2280" s="137" t="s">
        <v>915</v>
      </c>
      <c r="E2280" s="47" t="s">
        <v>2798</v>
      </c>
      <c r="F2280" s="48" t="s">
        <v>4676</v>
      </c>
      <c r="G2280" s="359"/>
      <c r="H2280" s="44"/>
      <c r="I2280" s="92"/>
      <c r="J2280" s="48"/>
      <c r="K2280" s="36"/>
      <c r="L2280" s="98">
        <v>38362</v>
      </c>
      <c r="M2280" s="98"/>
      <c r="N2280" t="str">
        <f t="shared" si="76"/>
        <v>DUPLICATE</v>
      </c>
    </row>
    <row r="2281" spans="1:14" hidden="1" outlineLevel="2">
      <c r="A2281" s="285"/>
      <c r="B2281" s="332">
        <f t="shared" si="77"/>
        <v>114</v>
      </c>
      <c r="C2281" s="26" t="s">
        <v>390</v>
      </c>
      <c r="D2281" s="137" t="s">
        <v>5172</v>
      </c>
      <c r="E2281" s="47" t="s">
        <v>2798</v>
      </c>
      <c r="F2281" s="48" t="s">
        <v>4676</v>
      </c>
      <c r="G2281" s="359"/>
      <c r="H2281" s="44"/>
      <c r="I2281" s="92"/>
      <c r="J2281" s="48"/>
      <c r="K2281" s="36"/>
      <c r="L2281" s="98">
        <v>38362</v>
      </c>
      <c r="M2281" s="98"/>
      <c r="N2281" t="str">
        <f t="shared" si="76"/>
        <v/>
      </c>
    </row>
    <row r="2282" spans="1:14" hidden="1" outlineLevel="2">
      <c r="A2282" s="285"/>
      <c r="B2282" s="332">
        <f t="shared" si="77"/>
        <v>114</v>
      </c>
      <c r="C2282" s="26" t="s">
        <v>3086</v>
      </c>
      <c r="D2282" s="137" t="s">
        <v>3660</v>
      </c>
      <c r="E2282" s="47" t="s">
        <v>2798</v>
      </c>
      <c r="F2282" s="48" t="s">
        <v>4676</v>
      </c>
      <c r="G2282" s="359"/>
      <c r="H2282" s="44"/>
      <c r="I2282" s="92"/>
      <c r="J2282" s="48"/>
      <c r="K2282" s="36"/>
      <c r="L2282" s="98">
        <v>38362</v>
      </c>
      <c r="M2282" s="98"/>
      <c r="N2282" t="str">
        <f t="shared" si="76"/>
        <v/>
      </c>
    </row>
    <row r="2283" spans="1:14" hidden="1" outlineLevel="2">
      <c r="A2283" s="285"/>
      <c r="B2283" s="332">
        <f t="shared" si="77"/>
        <v>114</v>
      </c>
      <c r="C2283" s="26" t="s">
        <v>914</v>
      </c>
      <c r="D2283" s="137" t="s">
        <v>913</v>
      </c>
      <c r="E2283" s="47" t="s">
        <v>2798</v>
      </c>
      <c r="F2283" s="48" t="s">
        <v>4676</v>
      </c>
      <c r="G2283" s="359"/>
      <c r="H2283" s="44"/>
      <c r="I2283" s="92"/>
      <c r="J2283" s="48"/>
      <c r="K2283" s="36"/>
      <c r="L2283" s="98">
        <v>38362</v>
      </c>
      <c r="M2283" s="98"/>
      <c r="N2283" t="str">
        <f t="shared" si="76"/>
        <v/>
      </c>
    </row>
    <row r="2284" spans="1:14" hidden="1" outlineLevel="2">
      <c r="A2284" s="285"/>
      <c r="B2284" s="332">
        <f t="shared" si="77"/>
        <v>114</v>
      </c>
      <c r="C2284" s="26" t="s">
        <v>1467</v>
      </c>
      <c r="D2284" s="137" t="s">
        <v>1466</v>
      </c>
      <c r="E2284" s="47" t="s">
        <v>2798</v>
      </c>
      <c r="F2284" s="48" t="s">
        <v>4676</v>
      </c>
      <c r="G2284" s="359"/>
      <c r="H2284" s="44"/>
      <c r="I2284" s="92"/>
      <c r="J2284" s="48"/>
      <c r="K2284" s="36"/>
      <c r="L2284" s="98">
        <v>38362</v>
      </c>
      <c r="M2284" s="98"/>
      <c r="N2284" t="str">
        <f t="shared" si="76"/>
        <v/>
      </c>
    </row>
    <row r="2285" spans="1:14" hidden="1" outlineLevel="2">
      <c r="A2285" s="285"/>
      <c r="B2285" s="332">
        <f t="shared" si="77"/>
        <v>114</v>
      </c>
      <c r="C2285" s="26" t="s">
        <v>1874</v>
      </c>
      <c r="D2285" s="137" t="s">
        <v>1873</v>
      </c>
      <c r="E2285" s="47" t="s">
        <v>2798</v>
      </c>
      <c r="F2285" s="48" t="s">
        <v>4676</v>
      </c>
      <c r="G2285" s="359"/>
      <c r="H2285" s="44"/>
      <c r="I2285" s="92"/>
      <c r="J2285" s="48"/>
      <c r="K2285" s="36"/>
      <c r="L2285" s="98">
        <v>38362</v>
      </c>
      <c r="M2285" s="98"/>
      <c r="N2285" t="str">
        <f t="shared" si="76"/>
        <v/>
      </c>
    </row>
    <row r="2286" spans="1:14" hidden="1" outlineLevel="2">
      <c r="A2286" s="285"/>
      <c r="B2286" s="332">
        <f t="shared" si="77"/>
        <v>114</v>
      </c>
      <c r="C2286" s="26" t="s">
        <v>1503</v>
      </c>
      <c r="D2286" s="137" t="s">
        <v>1502</v>
      </c>
      <c r="E2286" s="47" t="s">
        <v>2798</v>
      </c>
      <c r="F2286" s="48" t="s">
        <v>4676</v>
      </c>
      <c r="G2286" s="359"/>
      <c r="H2286" s="44"/>
      <c r="I2286" s="92"/>
      <c r="J2286" s="48"/>
      <c r="K2286" s="36"/>
      <c r="L2286" s="98">
        <v>38362</v>
      </c>
      <c r="M2286" s="98"/>
      <c r="N2286" t="str">
        <f t="shared" si="76"/>
        <v/>
      </c>
    </row>
    <row r="2287" spans="1:14" hidden="1" outlineLevel="2">
      <c r="A2287" s="285"/>
      <c r="B2287" s="332">
        <f t="shared" si="77"/>
        <v>114</v>
      </c>
      <c r="C2287" s="26" t="s">
        <v>1463</v>
      </c>
      <c r="D2287" s="137" t="s">
        <v>1462</v>
      </c>
      <c r="E2287" s="47" t="s">
        <v>2798</v>
      </c>
      <c r="F2287" s="48" t="s">
        <v>4676</v>
      </c>
      <c r="G2287" s="359"/>
      <c r="H2287" s="44"/>
      <c r="I2287" s="92"/>
      <c r="J2287" s="48"/>
      <c r="K2287" s="36"/>
      <c r="L2287" s="98">
        <v>38362</v>
      </c>
      <c r="M2287" s="98"/>
      <c r="N2287" t="str">
        <f t="shared" si="76"/>
        <v/>
      </c>
    </row>
    <row r="2288" spans="1:14" hidden="1" outlineLevel="2">
      <c r="A2288" s="285"/>
      <c r="B2288" s="332">
        <f t="shared" si="77"/>
        <v>114</v>
      </c>
      <c r="C2288" s="26" t="s">
        <v>65</v>
      </c>
      <c r="D2288" s="137" t="s">
        <v>64</v>
      </c>
      <c r="E2288" s="47" t="s">
        <v>2798</v>
      </c>
      <c r="F2288" s="48" t="s">
        <v>4676</v>
      </c>
      <c r="G2288" s="359"/>
      <c r="H2288" s="44"/>
      <c r="I2288" s="92"/>
      <c r="J2288" s="48"/>
      <c r="K2288" s="36"/>
      <c r="L2288" s="98">
        <v>38362</v>
      </c>
      <c r="M2288" s="98"/>
      <c r="N2288" t="str">
        <f t="shared" si="76"/>
        <v/>
      </c>
    </row>
    <row r="2289" spans="1:14" hidden="1" outlineLevel="2">
      <c r="A2289" s="285"/>
      <c r="B2289" s="332">
        <f t="shared" si="77"/>
        <v>114</v>
      </c>
      <c r="C2289" s="26" t="s">
        <v>4414</v>
      </c>
      <c r="D2289" s="137" t="s">
        <v>4413</v>
      </c>
      <c r="E2289" s="47" t="s">
        <v>2798</v>
      </c>
      <c r="F2289" s="48" t="s">
        <v>4676</v>
      </c>
      <c r="G2289" s="359"/>
      <c r="H2289" s="44"/>
      <c r="I2289" s="92"/>
      <c r="J2289" s="48"/>
      <c r="K2289" s="36"/>
      <c r="L2289" s="98">
        <v>38362</v>
      </c>
      <c r="M2289" s="98"/>
      <c r="N2289" t="str">
        <f t="shared" si="76"/>
        <v/>
      </c>
    </row>
    <row r="2290" spans="1:14" hidden="1" outlineLevel="2">
      <c r="A2290" s="285"/>
      <c r="B2290" s="332">
        <f t="shared" si="77"/>
        <v>114</v>
      </c>
      <c r="C2290" s="26" t="s">
        <v>2626</v>
      </c>
      <c r="D2290" s="137" t="s">
        <v>2625</v>
      </c>
      <c r="E2290" s="47" t="s">
        <v>2798</v>
      </c>
      <c r="F2290" s="48" t="s">
        <v>4676</v>
      </c>
      <c r="G2290" s="359"/>
      <c r="H2290" s="44"/>
      <c r="I2290" s="92"/>
      <c r="J2290" s="48"/>
      <c r="K2290" s="36"/>
      <c r="L2290" s="98">
        <v>38362</v>
      </c>
      <c r="M2290" s="98"/>
      <c r="N2290" t="str">
        <f t="shared" si="76"/>
        <v/>
      </c>
    </row>
    <row r="2291" spans="1:14" hidden="1" outlineLevel="2">
      <c r="A2291" s="285"/>
      <c r="B2291" s="332">
        <f t="shared" si="77"/>
        <v>114</v>
      </c>
      <c r="C2291" s="26" t="s">
        <v>353</v>
      </c>
      <c r="D2291" s="137" t="s">
        <v>352</v>
      </c>
      <c r="E2291" s="47" t="s">
        <v>2798</v>
      </c>
      <c r="F2291" s="48" t="s">
        <v>4676</v>
      </c>
      <c r="G2291" s="359"/>
      <c r="H2291" s="44"/>
      <c r="I2291" s="92"/>
      <c r="J2291" s="48"/>
      <c r="K2291" s="36"/>
      <c r="L2291" s="98">
        <v>38362</v>
      </c>
      <c r="M2291" s="98"/>
      <c r="N2291" t="str">
        <f t="shared" si="76"/>
        <v>DUPLICATE</v>
      </c>
    </row>
    <row r="2292" spans="1:14" hidden="1" outlineLevel="2">
      <c r="A2292" s="285"/>
      <c r="B2292" s="332">
        <f t="shared" si="77"/>
        <v>114</v>
      </c>
      <c r="C2292" s="26" t="s">
        <v>1159</v>
      </c>
      <c r="D2292" s="137" t="s">
        <v>1158</v>
      </c>
      <c r="E2292" s="47" t="s">
        <v>2798</v>
      </c>
      <c r="F2292" s="48" t="s">
        <v>4676</v>
      </c>
      <c r="G2292" s="359"/>
      <c r="H2292" s="44"/>
      <c r="I2292" s="92"/>
      <c r="J2292" s="48"/>
      <c r="K2292" s="36"/>
      <c r="L2292" s="98">
        <v>38362</v>
      </c>
      <c r="M2292" s="98"/>
      <c r="N2292" t="str">
        <f t="shared" si="76"/>
        <v/>
      </c>
    </row>
    <row r="2293" spans="1:14" hidden="1" outlineLevel="2">
      <c r="A2293" s="285"/>
      <c r="B2293" s="332">
        <f t="shared" si="77"/>
        <v>114</v>
      </c>
      <c r="C2293" s="26" t="s">
        <v>2220</v>
      </c>
      <c r="D2293" s="137" t="s">
        <v>2219</v>
      </c>
      <c r="E2293" s="47" t="s">
        <v>2798</v>
      </c>
      <c r="F2293" s="48" t="s">
        <v>4676</v>
      </c>
      <c r="G2293" s="359"/>
      <c r="H2293" s="44"/>
      <c r="I2293" s="92"/>
      <c r="J2293" s="48"/>
      <c r="K2293" s="36"/>
      <c r="L2293" s="98">
        <v>38362</v>
      </c>
      <c r="M2293" s="98"/>
      <c r="N2293" t="str">
        <f t="shared" si="76"/>
        <v/>
      </c>
    </row>
    <row r="2294" spans="1:14" hidden="1" outlineLevel="2">
      <c r="A2294" s="285"/>
      <c r="B2294" s="332">
        <f t="shared" si="77"/>
        <v>114</v>
      </c>
      <c r="C2294" s="26" t="s">
        <v>3502</v>
      </c>
      <c r="D2294" s="137" t="s">
        <v>3501</v>
      </c>
      <c r="E2294" s="47" t="s">
        <v>2798</v>
      </c>
      <c r="F2294" s="48" t="s">
        <v>4676</v>
      </c>
      <c r="G2294" s="359"/>
      <c r="H2294" s="44"/>
      <c r="I2294" s="92"/>
      <c r="J2294" s="48"/>
      <c r="K2294" s="36"/>
      <c r="L2294" s="98">
        <v>38362</v>
      </c>
      <c r="M2294" s="98"/>
      <c r="N2294" t="str">
        <f t="shared" si="76"/>
        <v/>
      </c>
    </row>
    <row r="2295" spans="1:14" hidden="1" outlineLevel="2">
      <c r="A2295" s="285"/>
      <c r="B2295" s="332">
        <f t="shared" si="77"/>
        <v>114</v>
      </c>
      <c r="C2295" s="26" t="s">
        <v>63</v>
      </c>
      <c r="D2295" s="137" t="s">
        <v>62</v>
      </c>
      <c r="E2295" s="47" t="s">
        <v>2798</v>
      </c>
      <c r="F2295" s="48" t="s">
        <v>4676</v>
      </c>
      <c r="G2295" s="359"/>
      <c r="H2295" s="44"/>
      <c r="I2295" s="92"/>
      <c r="J2295" s="48"/>
      <c r="K2295" s="36"/>
      <c r="L2295" s="98">
        <v>38362</v>
      </c>
      <c r="M2295" s="98"/>
      <c r="N2295" t="str">
        <f t="shared" ref="N2295:N2358" si="78">IF(D2295="NA","",IF(COUNTIF($D$2:$D$4998,D2295)&gt;1,"DUPLICATE",""))</f>
        <v/>
      </c>
    </row>
    <row r="2296" spans="1:14" hidden="1" outlineLevel="2">
      <c r="A2296" s="285"/>
      <c r="B2296" s="332">
        <f t="shared" si="77"/>
        <v>114</v>
      </c>
      <c r="C2296" s="26" t="s">
        <v>3477</v>
      </c>
      <c r="D2296" s="137" t="s">
        <v>3476</v>
      </c>
      <c r="E2296" s="47" t="s">
        <v>2798</v>
      </c>
      <c r="F2296" s="48" t="s">
        <v>4676</v>
      </c>
      <c r="G2296" s="359"/>
      <c r="H2296" s="44"/>
      <c r="I2296" s="92"/>
      <c r="J2296" s="48"/>
      <c r="K2296" s="36"/>
      <c r="L2296" s="98">
        <v>38362</v>
      </c>
      <c r="M2296" s="98"/>
      <c r="N2296" t="str">
        <f t="shared" si="78"/>
        <v/>
      </c>
    </row>
    <row r="2297" spans="1:14" hidden="1" outlineLevel="2">
      <c r="A2297" s="285"/>
      <c r="B2297" s="332">
        <f t="shared" si="77"/>
        <v>114</v>
      </c>
      <c r="C2297" s="26" t="s">
        <v>3506</v>
      </c>
      <c r="D2297" s="137" t="s">
        <v>3505</v>
      </c>
      <c r="E2297" s="47" t="s">
        <v>2798</v>
      </c>
      <c r="F2297" s="48" t="s">
        <v>4676</v>
      </c>
      <c r="G2297" s="359"/>
      <c r="H2297" s="44"/>
      <c r="I2297" s="92"/>
      <c r="J2297" s="48"/>
      <c r="K2297" s="36"/>
      <c r="L2297" s="98">
        <v>38362</v>
      </c>
      <c r="M2297" s="98"/>
      <c r="N2297" t="str">
        <f t="shared" si="78"/>
        <v/>
      </c>
    </row>
    <row r="2298" spans="1:14" hidden="1" outlineLevel="2">
      <c r="A2298" s="285"/>
      <c r="B2298" s="332">
        <f t="shared" si="77"/>
        <v>114</v>
      </c>
      <c r="C2298" s="26" t="s">
        <v>1475</v>
      </c>
      <c r="D2298" s="137" t="s">
        <v>1474</v>
      </c>
      <c r="E2298" s="47" t="s">
        <v>2798</v>
      </c>
      <c r="F2298" s="48" t="s">
        <v>4676</v>
      </c>
      <c r="G2298" s="359"/>
      <c r="H2298" s="44"/>
      <c r="I2298" s="92"/>
      <c r="J2298" s="48"/>
      <c r="K2298" s="36"/>
      <c r="L2298" s="98">
        <v>38362</v>
      </c>
      <c r="M2298" s="98"/>
      <c r="N2298" t="str">
        <f t="shared" si="78"/>
        <v/>
      </c>
    </row>
    <row r="2299" spans="1:14" hidden="1" outlineLevel="2">
      <c r="A2299" s="285"/>
      <c r="B2299" s="332">
        <f t="shared" si="77"/>
        <v>114</v>
      </c>
      <c r="C2299" s="26" t="s">
        <v>1882</v>
      </c>
      <c r="D2299" s="137" t="s">
        <v>1881</v>
      </c>
      <c r="E2299" s="47" t="s">
        <v>2798</v>
      </c>
      <c r="F2299" s="48" t="s">
        <v>4676</v>
      </c>
      <c r="G2299" s="359"/>
      <c r="H2299" s="44"/>
      <c r="I2299" s="92"/>
      <c r="J2299" s="48"/>
      <c r="K2299" s="36"/>
      <c r="L2299" s="98">
        <v>38362</v>
      </c>
      <c r="M2299" s="98"/>
      <c r="N2299" t="str">
        <f t="shared" si="78"/>
        <v/>
      </c>
    </row>
    <row r="2300" spans="1:14" hidden="1" outlineLevel="2">
      <c r="A2300" s="285"/>
      <c r="B2300" s="332">
        <f t="shared" si="77"/>
        <v>114</v>
      </c>
      <c r="C2300" s="26" t="s">
        <v>104</v>
      </c>
      <c r="D2300" s="137" t="s">
        <v>103</v>
      </c>
      <c r="E2300" s="47" t="s">
        <v>2798</v>
      </c>
      <c r="F2300" s="48" t="s">
        <v>4676</v>
      </c>
      <c r="G2300" s="359"/>
      <c r="H2300" s="44"/>
      <c r="I2300" s="92"/>
      <c r="J2300" s="48"/>
      <c r="K2300" s="36"/>
      <c r="L2300" s="98">
        <v>38362</v>
      </c>
      <c r="M2300" s="98"/>
      <c r="N2300" t="str">
        <f t="shared" si="78"/>
        <v/>
      </c>
    </row>
    <row r="2301" spans="1:14" hidden="1" outlineLevel="2">
      <c r="A2301" s="285"/>
      <c r="B2301" s="332">
        <f t="shared" si="77"/>
        <v>114</v>
      </c>
      <c r="C2301" s="26" t="s">
        <v>1488</v>
      </c>
      <c r="D2301" s="137" t="s">
        <v>1487</v>
      </c>
      <c r="E2301" s="47" t="s">
        <v>2798</v>
      </c>
      <c r="F2301" s="48" t="s">
        <v>4676</v>
      </c>
      <c r="G2301" s="359"/>
      <c r="H2301" s="44"/>
      <c r="I2301" s="92"/>
      <c r="J2301" s="48"/>
      <c r="K2301" s="36"/>
      <c r="L2301" s="98">
        <v>38362</v>
      </c>
      <c r="M2301" s="98"/>
      <c r="N2301" t="str">
        <f t="shared" si="78"/>
        <v/>
      </c>
    </row>
    <row r="2302" spans="1:14" hidden="1" outlineLevel="2">
      <c r="A2302" s="285"/>
      <c r="B2302" s="332">
        <f t="shared" si="77"/>
        <v>114</v>
      </c>
      <c r="C2302" s="26" t="s">
        <v>1942</v>
      </c>
      <c r="D2302" s="137" t="s">
        <v>1941</v>
      </c>
      <c r="E2302" s="47" t="s">
        <v>2798</v>
      </c>
      <c r="F2302" s="48" t="s">
        <v>4676</v>
      </c>
      <c r="G2302" s="359"/>
      <c r="H2302" s="44"/>
      <c r="I2302" s="92"/>
      <c r="J2302" s="48"/>
      <c r="K2302" s="36"/>
      <c r="L2302" s="98">
        <v>38362</v>
      </c>
      <c r="M2302" s="98"/>
      <c r="N2302" t="str">
        <f t="shared" si="78"/>
        <v/>
      </c>
    </row>
    <row r="2303" spans="1:14" ht="26.4" hidden="1" outlineLevel="2">
      <c r="A2303" s="285"/>
      <c r="B2303" s="332">
        <f t="shared" ref="B2303:B2366" si="79">IF(A2303&gt;0,A2303,B2302)</f>
        <v>114</v>
      </c>
      <c r="C2303" s="26" t="s">
        <v>2192</v>
      </c>
      <c r="D2303" s="137" t="s">
        <v>3176</v>
      </c>
      <c r="E2303" s="47" t="s">
        <v>2798</v>
      </c>
      <c r="F2303" s="48" t="s">
        <v>4676</v>
      </c>
      <c r="G2303" s="359"/>
      <c r="H2303" s="44"/>
      <c r="I2303" s="92"/>
      <c r="J2303" s="48"/>
      <c r="K2303" s="36"/>
      <c r="L2303" s="98">
        <v>38362</v>
      </c>
      <c r="M2303" s="98"/>
      <c r="N2303" t="str">
        <f t="shared" si="78"/>
        <v/>
      </c>
    </row>
    <row r="2304" spans="1:14" hidden="1" outlineLevel="2">
      <c r="A2304" s="285"/>
      <c r="B2304" s="332">
        <f t="shared" si="79"/>
        <v>114</v>
      </c>
      <c r="C2304" s="26" t="s">
        <v>2661</v>
      </c>
      <c r="D2304" s="137" t="s">
        <v>2660</v>
      </c>
      <c r="E2304" s="47" t="s">
        <v>2798</v>
      </c>
      <c r="F2304" s="48" t="s">
        <v>4676</v>
      </c>
      <c r="G2304" s="359"/>
      <c r="H2304" s="44"/>
      <c r="I2304" s="92"/>
      <c r="J2304" s="48"/>
      <c r="K2304" s="36"/>
      <c r="L2304" s="98">
        <v>38362</v>
      </c>
      <c r="M2304" s="98"/>
      <c r="N2304" t="str">
        <f t="shared" si="78"/>
        <v/>
      </c>
    </row>
    <row r="2305" spans="1:14" hidden="1" outlineLevel="2">
      <c r="A2305" s="285"/>
      <c r="B2305" s="332">
        <f t="shared" si="79"/>
        <v>114</v>
      </c>
      <c r="C2305" s="26" t="s">
        <v>1495</v>
      </c>
      <c r="D2305" s="137" t="s">
        <v>1494</v>
      </c>
      <c r="E2305" s="47" t="s">
        <v>2798</v>
      </c>
      <c r="F2305" s="48" t="s">
        <v>4676</v>
      </c>
      <c r="G2305" s="359"/>
      <c r="H2305" s="44"/>
      <c r="I2305" s="92"/>
      <c r="J2305" s="48"/>
      <c r="K2305" s="36"/>
      <c r="L2305" s="98">
        <v>38362</v>
      </c>
      <c r="M2305" s="98"/>
      <c r="N2305" t="str">
        <f t="shared" si="78"/>
        <v/>
      </c>
    </row>
    <row r="2306" spans="1:14" hidden="1" outlineLevel="2">
      <c r="A2306" s="285"/>
      <c r="B2306" s="332">
        <f t="shared" si="79"/>
        <v>114</v>
      </c>
      <c r="C2306" s="26" t="s">
        <v>4784</v>
      </c>
      <c r="D2306" s="137" t="s">
        <v>5194</v>
      </c>
      <c r="E2306" s="47" t="s">
        <v>2798</v>
      </c>
      <c r="F2306" s="48" t="s">
        <v>4676</v>
      </c>
      <c r="G2306" s="359"/>
      <c r="H2306" s="44"/>
      <c r="I2306" s="92"/>
      <c r="J2306" s="48"/>
      <c r="K2306" s="36"/>
      <c r="L2306" s="98">
        <v>38362</v>
      </c>
      <c r="M2306" s="98"/>
      <c r="N2306" t="str">
        <f t="shared" si="78"/>
        <v/>
      </c>
    </row>
    <row r="2307" spans="1:14" hidden="1" outlineLevel="2">
      <c r="A2307" s="285"/>
      <c r="B2307" s="332">
        <f t="shared" si="79"/>
        <v>114</v>
      </c>
      <c r="C2307" s="26" t="s">
        <v>4785</v>
      </c>
      <c r="D2307" s="137" t="s">
        <v>5195</v>
      </c>
      <c r="E2307" s="47" t="s">
        <v>2798</v>
      </c>
      <c r="F2307" s="48" t="s">
        <v>4676</v>
      </c>
      <c r="G2307" s="359"/>
      <c r="H2307" s="44"/>
      <c r="I2307" s="92"/>
      <c r="J2307" s="48"/>
      <c r="K2307" s="36"/>
      <c r="L2307" s="98">
        <v>38362</v>
      </c>
      <c r="M2307" s="98"/>
      <c r="N2307" t="str">
        <f t="shared" si="78"/>
        <v/>
      </c>
    </row>
    <row r="2308" spans="1:14" hidden="1" outlineLevel="2">
      <c r="A2308" s="285"/>
      <c r="B2308" s="332">
        <f t="shared" si="79"/>
        <v>114</v>
      </c>
      <c r="C2308" s="26" t="s">
        <v>4786</v>
      </c>
      <c r="D2308" s="137" t="s">
        <v>5198</v>
      </c>
      <c r="E2308" s="47" t="s">
        <v>2798</v>
      </c>
      <c r="F2308" s="48" t="s">
        <v>4676</v>
      </c>
      <c r="G2308" s="359"/>
      <c r="H2308" s="44"/>
      <c r="I2308" s="92"/>
      <c r="J2308" s="48"/>
      <c r="K2308" s="36"/>
      <c r="L2308" s="98">
        <v>38362</v>
      </c>
      <c r="M2308" s="98"/>
      <c r="N2308" t="str">
        <f t="shared" si="78"/>
        <v/>
      </c>
    </row>
    <row r="2309" spans="1:14" hidden="1" outlineLevel="2">
      <c r="A2309" s="285"/>
      <c r="B2309" s="332">
        <f t="shared" si="79"/>
        <v>114</v>
      </c>
      <c r="C2309" s="26" t="s">
        <v>4787</v>
      </c>
      <c r="D2309" s="137" t="s">
        <v>399</v>
      </c>
      <c r="E2309" s="47" t="s">
        <v>2798</v>
      </c>
      <c r="F2309" s="48" t="s">
        <v>4676</v>
      </c>
      <c r="G2309" s="359"/>
      <c r="H2309" s="44"/>
      <c r="I2309" s="92"/>
      <c r="J2309" s="48"/>
      <c r="K2309" s="36"/>
      <c r="L2309" s="98">
        <v>38362</v>
      </c>
      <c r="M2309" s="98"/>
      <c r="N2309" t="str">
        <f t="shared" si="78"/>
        <v/>
      </c>
    </row>
    <row r="2310" spans="1:14" hidden="1" outlineLevel="2">
      <c r="A2310" s="285"/>
      <c r="B2310" s="332">
        <f t="shared" si="79"/>
        <v>114</v>
      </c>
      <c r="C2310" s="26" t="s">
        <v>515</v>
      </c>
      <c r="D2310" s="137" t="s">
        <v>400</v>
      </c>
      <c r="E2310" s="47" t="s">
        <v>2798</v>
      </c>
      <c r="F2310" s="48" t="s">
        <v>4676</v>
      </c>
      <c r="G2310" s="359"/>
      <c r="H2310" s="44"/>
      <c r="I2310" s="92"/>
      <c r="J2310" s="48"/>
      <c r="K2310" s="36"/>
      <c r="L2310" s="98">
        <v>38362</v>
      </c>
      <c r="M2310" s="98"/>
      <c r="N2310" t="str">
        <f t="shared" si="78"/>
        <v/>
      </c>
    </row>
    <row r="2311" spans="1:14" hidden="1" outlineLevel="2">
      <c r="A2311" s="285"/>
      <c r="B2311" s="332">
        <f t="shared" si="79"/>
        <v>114</v>
      </c>
      <c r="C2311" s="26" t="s">
        <v>516</v>
      </c>
      <c r="D2311" s="137" t="s">
        <v>401</v>
      </c>
      <c r="E2311" s="47" t="s">
        <v>2798</v>
      </c>
      <c r="F2311" s="48" t="s">
        <v>4676</v>
      </c>
      <c r="G2311" s="359"/>
      <c r="H2311" s="44"/>
      <c r="I2311" s="92"/>
      <c r="J2311" s="48"/>
      <c r="K2311" s="36"/>
      <c r="L2311" s="98">
        <v>38362</v>
      </c>
      <c r="M2311" s="98"/>
      <c r="N2311" t="str">
        <f t="shared" si="78"/>
        <v/>
      </c>
    </row>
    <row r="2312" spans="1:14" ht="26.4" hidden="1" outlineLevel="2">
      <c r="A2312" s="285"/>
      <c r="B2312" s="332">
        <f t="shared" si="79"/>
        <v>114</v>
      </c>
      <c r="C2312" s="26" t="s">
        <v>1529</v>
      </c>
      <c r="D2312" s="39" t="s">
        <v>1528</v>
      </c>
      <c r="E2312" s="39" t="s">
        <v>2798</v>
      </c>
      <c r="F2312" s="42" t="s">
        <v>4676</v>
      </c>
      <c r="G2312" s="246"/>
      <c r="H2312" s="44"/>
      <c r="I2312" s="92"/>
      <c r="J2312" s="48"/>
      <c r="K2312" s="210"/>
      <c r="L2312" s="98">
        <v>38362</v>
      </c>
      <c r="M2312" s="98">
        <v>40575</v>
      </c>
      <c r="N2312" t="str">
        <f t="shared" si="78"/>
        <v/>
      </c>
    </row>
    <row r="2313" spans="1:14" ht="26.4" hidden="1" outlineLevel="2">
      <c r="A2313" s="285"/>
      <c r="B2313" s="332">
        <f t="shared" si="79"/>
        <v>114</v>
      </c>
      <c r="C2313" s="26" t="s">
        <v>3493</v>
      </c>
      <c r="D2313" s="137" t="s">
        <v>3492</v>
      </c>
      <c r="E2313" s="47" t="s">
        <v>1156</v>
      </c>
      <c r="F2313" s="48" t="s">
        <v>4676</v>
      </c>
      <c r="G2313" s="246" t="s">
        <v>6267</v>
      </c>
      <c r="H2313" s="44"/>
      <c r="I2313" s="92"/>
      <c r="J2313" s="48"/>
      <c r="K2313" s="359" t="s">
        <v>6714</v>
      </c>
      <c r="L2313" s="98">
        <v>38362</v>
      </c>
      <c r="M2313" s="98">
        <v>43497</v>
      </c>
      <c r="N2313" t="str">
        <f t="shared" si="78"/>
        <v/>
      </c>
    </row>
    <row r="2314" spans="1:14" hidden="1" outlineLevel="2">
      <c r="A2314" s="285"/>
      <c r="B2314" s="332">
        <f t="shared" si="79"/>
        <v>114</v>
      </c>
      <c r="C2314" s="26" t="s">
        <v>533</v>
      </c>
      <c r="D2314" s="137" t="s">
        <v>406</v>
      </c>
      <c r="E2314" s="47" t="s">
        <v>2798</v>
      </c>
      <c r="F2314" s="48" t="s">
        <v>4676</v>
      </c>
      <c r="G2314" s="359"/>
      <c r="H2314" s="44"/>
      <c r="I2314" s="92"/>
      <c r="J2314" s="48"/>
      <c r="K2314" s="36"/>
      <c r="L2314" s="98">
        <v>38362</v>
      </c>
      <c r="M2314" s="98"/>
      <c r="N2314" t="str">
        <f t="shared" si="78"/>
        <v/>
      </c>
    </row>
    <row r="2315" spans="1:14" hidden="1" outlineLevel="2">
      <c r="A2315" s="285"/>
      <c r="B2315" s="332">
        <f t="shared" si="79"/>
        <v>114</v>
      </c>
      <c r="C2315" s="26" t="s">
        <v>1459</v>
      </c>
      <c r="D2315" s="137" t="s">
        <v>37</v>
      </c>
      <c r="E2315" s="47" t="s">
        <v>2798</v>
      </c>
      <c r="F2315" s="48" t="s">
        <v>4676</v>
      </c>
      <c r="G2315" s="359"/>
      <c r="H2315" s="44"/>
      <c r="I2315" s="92"/>
      <c r="J2315" s="48"/>
      <c r="K2315" s="36"/>
      <c r="L2315" s="98">
        <v>38362</v>
      </c>
      <c r="M2315" s="98"/>
      <c r="N2315" t="str">
        <f t="shared" si="78"/>
        <v/>
      </c>
    </row>
    <row r="2316" spans="1:14" hidden="1" outlineLevel="2">
      <c r="A2316" s="285"/>
      <c r="B2316" s="332">
        <f t="shared" si="79"/>
        <v>114</v>
      </c>
      <c r="C2316" s="26" t="s">
        <v>664</v>
      </c>
      <c r="D2316" s="137" t="s">
        <v>663</v>
      </c>
      <c r="E2316" s="47" t="s">
        <v>2798</v>
      </c>
      <c r="F2316" s="48" t="s">
        <v>4676</v>
      </c>
      <c r="G2316" s="359"/>
      <c r="H2316" s="44"/>
      <c r="I2316" s="92"/>
      <c r="J2316" s="48"/>
      <c r="K2316" s="36"/>
      <c r="L2316" s="98">
        <v>38362</v>
      </c>
      <c r="M2316" s="98"/>
      <c r="N2316" t="str">
        <f t="shared" si="78"/>
        <v/>
      </c>
    </row>
    <row r="2317" spans="1:14" hidden="1" outlineLevel="2">
      <c r="A2317" s="285"/>
      <c r="B2317" s="332">
        <f t="shared" si="79"/>
        <v>114</v>
      </c>
      <c r="C2317" s="26" t="s">
        <v>2620</v>
      </c>
      <c r="D2317" s="137" t="s">
        <v>2619</v>
      </c>
      <c r="E2317" s="47" t="s">
        <v>2798</v>
      </c>
      <c r="F2317" s="48" t="s">
        <v>4676</v>
      </c>
      <c r="G2317" s="359"/>
      <c r="H2317" s="44"/>
      <c r="I2317" s="92"/>
      <c r="J2317" s="48"/>
      <c r="K2317" s="36"/>
      <c r="L2317" s="98">
        <v>38362</v>
      </c>
      <c r="M2317" s="98"/>
      <c r="N2317" t="str">
        <f t="shared" si="78"/>
        <v/>
      </c>
    </row>
    <row r="2318" spans="1:14" hidden="1" outlineLevel="2">
      <c r="A2318" s="285"/>
      <c r="B2318" s="332">
        <f t="shared" si="79"/>
        <v>114</v>
      </c>
      <c r="C2318" s="26" t="s">
        <v>349</v>
      </c>
      <c r="D2318" s="137" t="s">
        <v>348</v>
      </c>
      <c r="E2318" s="47" t="s">
        <v>2798</v>
      </c>
      <c r="F2318" s="48" t="s">
        <v>4676</v>
      </c>
      <c r="G2318" s="359"/>
      <c r="H2318" s="44"/>
      <c r="I2318" s="92"/>
      <c r="J2318" s="48"/>
      <c r="K2318" s="36"/>
      <c r="L2318" s="98">
        <v>38362</v>
      </c>
      <c r="M2318" s="98"/>
      <c r="N2318" t="str">
        <f t="shared" si="78"/>
        <v/>
      </c>
    </row>
    <row r="2319" spans="1:14" hidden="1" outlineLevel="2">
      <c r="A2319" s="285"/>
      <c r="B2319" s="332">
        <f t="shared" si="79"/>
        <v>114</v>
      </c>
      <c r="C2319" s="26" t="s">
        <v>1471</v>
      </c>
      <c r="D2319" s="137" t="s">
        <v>1470</v>
      </c>
      <c r="E2319" s="47" t="s">
        <v>2798</v>
      </c>
      <c r="F2319" s="48" t="s">
        <v>4676</v>
      </c>
      <c r="G2319" s="359"/>
      <c r="H2319" s="44"/>
      <c r="I2319" s="92"/>
      <c r="J2319" s="48"/>
      <c r="K2319" s="36"/>
      <c r="L2319" s="98">
        <v>38362</v>
      </c>
      <c r="M2319" s="98"/>
      <c r="N2319" t="str">
        <f t="shared" si="78"/>
        <v/>
      </c>
    </row>
    <row r="2320" spans="1:14" ht="26.4" hidden="1" outlineLevel="2">
      <c r="A2320" s="285"/>
      <c r="B2320" s="332">
        <f t="shared" si="79"/>
        <v>114</v>
      </c>
      <c r="C2320" s="26" t="s">
        <v>3976</v>
      </c>
      <c r="D2320" s="137" t="s">
        <v>701</v>
      </c>
      <c r="E2320" s="47" t="s">
        <v>1156</v>
      </c>
      <c r="F2320" s="48" t="s">
        <v>4676</v>
      </c>
      <c r="G2320" s="246" t="s">
        <v>6267</v>
      </c>
      <c r="H2320" s="44"/>
      <c r="I2320" s="92"/>
      <c r="J2320" s="48"/>
      <c r="K2320" s="359" t="s">
        <v>6714</v>
      </c>
      <c r="L2320" s="98">
        <v>38362</v>
      </c>
      <c r="M2320" s="98">
        <v>43497</v>
      </c>
      <c r="N2320" t="str">
        <f t="shared" si="78"/>
        <v/>
      </c>
    </row>
    <row r="2321" spans="1:14" hidden="1" outlineLevel="2">
      <c r="A2321" s="285"/>
      <c r="B2321" s="332">
        <f t="shared" si="79"/>
        <v>114</v>
      </c>
      <c r="C2321" s="26" t="s">
        <v>700</v>
      </c>
      <c r="D2321" s="137" t="s">
        <v>699</v>
      </c>
      <c r="E2321" s="47" t="s">
        <v>2798</v>
      </c>
      <c r="F2321" s="48" t="s">
        <v>4676</v>
      </c>
      <c r="G2321" s="359"/>
      <c r="H2321" s="44"/>
      <c r="I2321" s="92"/>
      <c r="J2321" s="48"/>
      <c r="K2321" s="36"/>
      <c r="L2321" s="98">
        <v>38362</v>
      </c>
      <c r="M2321" s="98"/>
      <c r="N2321" t="str">
        <f t="shared" si="78"/>
        <v/>
      </c>
    </row>
    <row r="2322" spans="1:14" ht="26.4" hidden="1" outlineLevel="2">
      <c r="A2322" s="285"/>
      <c r="B2322" s="332">
        <f t="shared" si="79"/>
        <v>114</v>
      </c>
      <c r="C2322" s="26" t="s">
        <v>2659</v>
      </c>
      <c r="D2322" s="137" t="s">
        <v>2658</v>
      </c>
      <c r="E2322" s="39" t="s">
        <v>2798</v>
      </c>
      <c r="F2322" s="42" t="s">
        <v>4676</v>
      </c>
      <c r="G2322" s="359"/>
      <c r="H2322" s="44"/>
      <c r="I2322" s="92"/>
      <c r="J2322" s="48"/>
      <c r="K2322" s="36"/>
      <c r="L2322" s="98">
        <v>38362</v>
      </c>
      <c r="M2322" s="98"/>
      <c r="N2322" t="str">
        <f t="shared" si="78"/>
        <v/>
      </c>
    </row>
    <row r="2323" spans="1:14" hidden="1" outlineLevel="2">
      <c r="A2323" s="285"/>
      <c r="B2323" s="332">
        <f t="shared" si="79"/>
        <v>114</v>
      </c>
      <c r="C2323" s="26" t="s">
        <v>2194</v>
      </c>
      <c r="D2323" s="137" t="s">
        <v>2193</v>
      </c>
      <c r="E2323" s="47" t="s">
        <v>2798</v>
      </c>
      <c r="F2323" s="48" t="s">
        <v>4676</v>
      </c>
      <c r="G2323" s="359"/>
      <c r="H2323" s="44"/>
      <c r="I2323" s="92"/>
      <c r="J2323" s="48"/>
      <c r="K2323" s="36"/>
      <c r="L2323" s="98">
        <v>38362</v>
      </c>
      <c r="M2323" s="98"/>
      <c r="N2323" t="str">
        <f t="shared" si="78"/>
        <v/>
      </c>
    </row>
    <row r="2324" spans="1:14" hidden="1" outlineLevel="2">
      <c r="A2324" s="285"/>
      <c r="B2324" s="332">
        <f t="shared" si="79"/>
        <v>114</v>
      </c>
      <c r="C2324" s="26" t="s">
        <v>1461</v>
      </c>
      <c r="D2324" s="137" t="s">
        <v>1460</v>
      </c>
      <c r="E2324" s="47" t="s">
        <v>2798</v>
      </c>
      <c r="F2324" s="48" t="s">
        <v>4676</v>
      </c>
      <c r="G2324" s="359"/>
      <c r="H2324" s="44"/>
      <c r="I2324" s="92"/>
      <c r="J2324" s="48"/>
      <c r="K2324" s="36"/>
      <c r="L2324" s="98">
        <v>38362</v>
      </c>
      <c r="M2324" s="98"/>
      <c r="N2324" t="str">
        <f t="shared" si="78"/>
        <v/>
      </c>
    </row>
    <row r="2325" spans="1:14" ht="26.4" hidden="1" outlineLevel="2">
      <c r="A2325" s="285"/>
      <c r="B2325" s="332">
        <f t="shared" si="79"/>
        <v>114</v>
      </c>
      <c r="C2325" s="26" t="s">
        <v>3037</v>
      </c>
      <c r="D2325" s="137" t="s">
        <v>3036</v>
      </c>
      <c r="E2325" s="39" t="s">
        <v>2798</v>
      </c>
      <c r="F2325" s="42" t="s">
        <v>4676</v>
      </c>
      <c r="G2325" s="359"/>
      <c r="H2325" s="44"/>
      <c r="I2325" s="92"/>
      <c r="J2325" s="48"/>
      <c r="K2325" s="36"/>
      <c r="L2325" s="98">
        <v>38362</v>
      </c>
      <c r="M2325" s="98"/>
      <c r="N2325" t="str">
        <f t="shared" si="78"/>
        <v/>
      </c>
    </row>
    <row r="2326" spans="1:14" hidden="1" outlineLevel="2">
      <c r="A2326" s="285"/>
      <c r="B2326" s="332">
        <f t="shared" si="79"/>
        <v>114</v>
      </c>
      <c r="C2326" s="26" t="s">
        <v>698</v>
      </c>
      <c r="D2326" s="137" t="s">
        <v>697</v>
      </c>
      <c r="E2326" s="47" t="s">
        <v>2798</v>
      </c>
      <c r="F2326" s="48" t="s">
        <v>4676</v>
      </c>
      <c r="G2326" s="359"/>
      <c r="H2326" s="44"/>
      <c r="I2326" s="92"/>
      <c r="J2326" s="48"/>
      <c r="K2326" s="36"/>
      <c r="L2326" s="98">
        <v>38362</v>
      </c>
      <c r="M2326" s="98"/>
      <c r="N2326" t="str">
        <f t="shared" si="78"/>
        <v/>
      </c>
    </row>
    <row r="2327" spans="1:14" hidden="1" outlineLevel="2">
      <c r="A2327" s="285"/>
      <c r="B2327" s="332">
        <f t="shared" si="79"/>
        <v>114</v>
      </c>
      <c r="C2327" s="26" t="s">
        <v>653</v>
      </c>
      <c r="D2327" s="137" t="s">
        <v>1706</v>
      </c>
      <c r="E2327" s="47" t="s">
        <v>2798</v>
      </c>
      <c r="F2327" s="48" t="s">
        <v>4676</v>
      </c>
      <c r="G2327" s="359"/>
      <c r="H2327" s="44"/>
      <c r="I2327" s="92"/>
      <c r="J2327" s="48"/>
      <c r="K2327" s="36"/>
      <c r="L2327" s="98">
        <v>38362</v>
      </c>
      <c r="M2327" s="98"/>
      <c r="N2327" t="str">
        <f t="shared" si="78"/>
        <v/>
      </c>
    </row>
    <row r="2328" spans="1:14" hidden="1" outlineLevel="2">
      <c r="A2328" s="285"/>
      <c r="B2328" s="332">
        <f t="shared" si="79"/>
        <v>114</v>
      </c>
      <c r="C2328" s="26" t="s">
        <v>2196</v>
      </c>
      <c r="D2328" s="137" t="s">
        <v>2195</v>
      </c>
      <c r="E2328" s="47" t="s">
        <v>2798</v>
      </c>
      <c r="F2328" s="48" t="s">
        <v>4676</v>
      </c>
      <c r="G2328" s="359"/>
      <c r="H2328" s="44"/>
      <c r="I2328" s="92"/>
      <c r="J2328" s="48"/>
      <c r="K2328" s="36"/>
      <c r="L2328" s="98">
        <v>38362</v>
      </c>
      <c r="M2328" s="98"/>
      <c r="N2328" t="str">
        <f t="shared" si="78"/>
        <v/>
      </c>
    </row>
    <row r="2329" spans="1:14" hidden="1" outlineLevel="2">
      <c r="A2329" s="285"/>
      <c r="B2329" s="332">
        <f t="shared" si="79"/>
        <v>114</v>
      </c>
      <c r="C2329" s="26" t="s">
        <v>337</v>
      </c>
      <c r="D2329" s="137" t="s">
        <v>336</v>
      </c>
      <c r="E2329" s="47" t="s">
        <v>2798</v>
      </c>
      <c r="F2329" s="48" t="s">
        <v>4676</v>
      </c>
      <c r="G2329" s="359"/>
      <c r="H2329" s="44"/>
      <c r="I2329" s="92"/>
      <c r="J2329" s="48"/>
      <c r="K2329" s="36"/>
      <c r="L2329" s="98">
        <v>38362</v>
      </c>
      <c r="M2329" s="98"/>
      <c r="N2329" t="str">
        <f t="shared" si="78"/>
        <v/>
      </c>
    </row>
    <row r="2330" spans="1:14" hidden="1" outlineLevel="2">
      <c r="A2330" s="285"/>
      <c r="B2330" s="332">
        <f t="shared" si="79"/>
        <v>114</v>
      </c>
      <c r="C2330" s="26" t="s">
        <v>3578</v>
      </c>
      <c r="D2330" s="137" t="s">
        <v>3577</v>
      </c>
      <c r="E2330" s="47" t="s">
        <v>2798</v>
      </c>
      <c r="F2330" s="48" t="s">
        <v>4676</v>
      </c>
      <c r="G2330" s="359"/>
      <c r="H2330" s="44"/>
      <c r="I2330" s="92"/>
      <c r="J2330" s="48"/>
      <c r="K2330" s="36"/>
      <c r="L2330" s="98">
        <v>38362</v>
      </c>
      <c r="M2330" s="98"/>
      <c r="N2330" t="str">
        <f t="shared" si="78"/>
        <v/>
      </c>
    </row>
    <row r="2331" spans="1:14" hidden="1" outlineLevel="2">
      <c r="A2331" s="285"/>
      <c r="B2331" s="332">
        <f t="shared" si="79"/>
        <v>114</v>
      </c>
      <c r="C2331" s="26" t="s">
        <v>329</v>
      </c>
      <c r="D2331" s="137" t="s">
        <v>328</v>
      </c>
      <c r="E2331" s="47" t="s">
        <v>2798</v>
      </c>
      <c r="F2331" s="48" t="s">
        <v>4676</v>
      </c>
      <c r="G2331" s="359"/>
      <c r="H2331" s="44"/>
      <c r="I2331" s="92"/>
      <c r="J2331" s="48"/>
      <c r="K2331" s="36"/>
      <c r="L2331" s="98">
        <v>38362</v>
      </c>
      <c r="M2331" s="98"/>
      <c r="N2331" t="str">
        <f t="shared" si="78"/>
        <v/>
      </c>
    </row>
    <row r="2332" spans="1:14" hidden="1" outlineLevel="2">
      <c r="A2332" s="285"/>
      <c r="B2332" s="332">
        <f t="shared" si="79"/>
        <v>114</v>
      </c>
      <c r="C2332" s="26" t="s">
        <v>61</v>
      </c>
      <c r="D2332" s="137" t="s">
        <v>60</v>
      </c>
      <c r="E2332" s="47" t="s">
        <v>2798</v>
      </c>
      <c r="F2332" s="48" t="s">
        <v>4676</v>
      </c>
      <c r="G2332" s="359"/>
      <c r="H2332" s="44"/>
      <c r="I2332" s="92"/>
      <c r="J2332" s="48"/>
      <c r="K2332" s="36"/>
      <c r="L2332" s="98">
        <v>38362</v>
      </c>
      <c r="M2332" s="98"/>
      <c r="N2332" t="str">
        <f t="shared" si="78"/>
        <v/>
      </c>
    </row>
    <row r="2333" spans="1:14" hidden="1" outlineLevel="2">
      <c r="A2333" s="285"/>
      <c r="B2333" s="332">
        <f t="shared" si="79"/>
        <v>114</v>
      </c>
      <c r="C2333" s="26" t="s">
        <v>2208</v>
      </c>
      <c r="D2333" s="137" t="s">
        <v>2207</v>
      </c>
      <c r="E2333" s="47" t="s">
        <v>2798</v>
      </c>
      <c r="F2333" s="48" t="s">
        <v>4676</v>
      </c>
      <c r="G2333" s="359"/>
      <c r="H2333" s="44"/>
      <c r="I2333" s="92"/>
      <c r="J2333" s="48"/>
      <c r="K2333" s="36"/>
      <c r="L2333" s="98">
        <v>38362</v>
      </c>
      <c r="M2333" s="98"/>
      <c r="N2333" t="str">
        <f t="shared" si="78"/>
        <v/>
      </c>
    </row>
    <row r="2334" spans="1:14" hidden="1" outlineLevel="2">
      <c r="A2334" s="285"/>
      <c r="B2334" s="332">
        <f t="shared" si="79"/>
        <v>114</v>
      </c>
      <c r="C2334" s="26" t="s">
        <v>4408</v>
      </c>
      <c r="D2334" s="137" t="s">
        <v>4407</v>
      </c>
      <c r="E2334" s="47" t="s">
        <v>2798</v>
      </c>
      <c r="F2334" s="48" t="s">
        <v>4676</v>
      </c>
      <c r="G2334" s="359"/>
      <c r="H2334" s="44"/>
      <c r="I2334" s="92"/>
      <c r="J2334" s="48"/>
      <c r="K2334" s="36"/>
      <c r="L2334" s="98">
        <v>38362</v>
      </c>
      <c r="M2334" s="98"/>
      <c r="N2334" t="str">
        <f t="shared" si="78"/>
        <v/>
      </c>
    </row>
    <row r="2335" spans="1:14" hidden="1" outlineLevel="2">
      <c r="A2335" s="285"/>
      <c r="B2335" s="332">
        <f t="shared" si="79"/>
        <v>114</v>
      </c>
      <c r="C2335" s="26" t="s">
        <v>666</v>
      </c>
      <c r="D2335" s="137" t="s">
        <v>665</v>
      </c>
      <c r="E2335" s="47" t="s">
        <v>2798</v>
      </c>
      <c r="F2335" s="48" t="s">
        <v>4676</v>
      </c>
      <c r="G2335" s="359"/>
      <c r="H2335" s="44"/>
      <c r="I2335" s="92"/>
      <c r="J2335" s="48"/>
      <c r="K2335" s="36"/>
      <c r="L2335" s="98">
        <v>38362</v>
      </c>
      <c r="M2335" s="98"/>
      <c r="N2335" t="str">
        <f t="shared" si="78"/>
        <v/>
      </c>
    </row>
    <row r="2336" spans="1:14" hidden="1" outlineLevel="2">
      <c r="A2336" s="285"/>
      <c r="B2336" s="332">
        <f t="shared" si="79"/>
        <v>114</v>
      </c>
      <c r="C2336" s="26" t="s">
        <v>3088</v>
      </c>
      <c r="D2336" s="137" t="s">
        <v>3087</v>
      </c>
      <c r="E2336" s="47" t="s">
        <v>2798</v>
      </c>
      <c r="F2336" s="48" t="s">
        <v>4676</v>
      </c>
      <c r="G2336" s="359"/>
      <c r="H2336" s="44"/>
      <c r="I2336" s="92"/>
      <c r="J2336" s="48"/>
      <c r="K2336" s="36"/>
      <c r="L2336" s="98">
        <v>38362</v>
      </c>
      <c r="M2336" s="98"/>
      <c r="N2336" t="str">
        <f t="shared" si="78"/>
        <v/>
      </c>
    </row>
    <row r="2337" spans="1:14" hidden="1" outlineLevel="2">
      <c r="A2337" s="285"/>
      <c r="B2337" s="332">
        <f t="shared" si="79"/>
        <v>114</v>
      </c>
      <c r="C2337" s="26" t="s">
        <v>3809</v>
      </c>
      <c r="D2337" s="137" t="s">
        <v>1508</v>
      </c>
      <c r="E2337" s="47" t="s">
        <v>2798</v>
      </c>
      <c r="F2337" s="48" t="s">
        <v>4676</v>
      </c>
      <c r="G2337" s="359"/>
      <c r="H2337" s="44"/>
      <c r="I2337" s="92"/>
      <c r="J2337" s="48"/>
      <c r="K2337" s="36"/>
      <c r="L2337" s="98">
        <v>38362</v>
      </c>
      <c r="M2337" s="98"/>
      <c r="N2337" t="str">
        <f t="shared" si="78"/>
        <v/>
      </c>
    </row>
    <row r="2338" spans="1:14" ht="26.4" hidden="1" outlineLevel="2">
      <c r="A2338" s="285"/>
      <c r="B2338" s="332">
        <f t="shared" si="79"/>
        <v>114</v>
      </c>
      <c r="C2338" s="26" t="s">
        <v>2204</v>
      </c>
      <c r="D2338" s="137" t="s">
        <v>2203</v>
      </c>
      <c r="E2338" s="47" t="s">
        <v>2798</v>
      </c>
      <c r="F2338" s="48" t="s">
        <v>4676</v>
      </c>
      <c r="G2338" s="359"/>
      <c r="H2338" s="44"/>
      <c r="I2338" s="92"/>
      <c r="J2338" s="48"/>
      <c r="K2338" s="36"/>
      <c r="L2338" s="98">
        <v>38362</v>
      </c>
      <c r="M2338" s="98"/>
      <c r="N2338" t="str">
        <f t="shared" si="78"/>
        <v/>
      </c>
    </row>
    <row r="2339" spans="1:14" ht="26.4" hidden="1" outlineLevel="2">
      <c r="A2339" s="285"/>
      <c r="B2339" s="332">
        <f t="shared" si="79"/>
        <v>114</v>
      </c>
      <c r="C2339" s="26" t="s">
        <v>5193</v>
      </c>
      <c r="D2339" s="137" t="s">
        <v>5192</v>
      </c>
      <c r="E2339" s="47" t="s">
        <v>1156</v>
      </c>
      <c r="F2339" s="48" t="s">
        <v>4676</v>
      </c>
      <c r="G2339" s="246" t="s">
        <v>6267</v>
      </c>
      <c r="H2339" s="44"/>
      <c r="I2339" s="92"/>
      <c r="J2339" s="48"/>
      <c r="K2339" s="359" t="s">
        <v>6714</v>
      </c>
      <c r="L2339" s="98">
        <v>38362</v>
      </c>
      <c r="M2339" s="98">
        <v>43497</v>
      </c>
      <c r="N2339" t="str">
        <f t="shared" si="78"/>
        <v/>
      </c>
    </row>
    <row r="2340" spans="1:14" hidden="1" outlineLevel="2">
      <c r="A2340" s="285"/>
      <c r="B2340" s="332">
        <f t="shared" si="79"/>
        <v>114</v>
      </c>
      <c r="C2340" s="26" t="s">
        <v>4484</v>
      </c>
      <c r="D2340" s="137" t="s">
        <v>4483</v>
      </c>
      <c r="E2340" s="47" t="s">
        <v>2798</v>
      </c>
      <c r="F2340" s="48" t="s">
        <v>4676</v>
      </c>
      <c r="G2340" s="359"/>
      <c r="H2340" s="44"/>
      <c r="I2340" s="92"/>
      <c r="J2340" s="48"/>
      <c r="K2340" s="36"/>
      <c r="L2340" s="98">
        <v>38362</v>
      </c>
      <c r="M2340" s="98"/>
      <c r="N2340" t="str">
        <f t="shared" si="78"/>
        <v/>
      </c>
    </row>
    <row r="2341" spans="1:14" hidden="1" outlineLevel="2">
      <c r="A2341" s="285"/>
      <c r="B2341" s="332">
        <f t="shared" si="79"/>
        <v>114</v>
      </c>
      <c r="C2341" s="26" t="s">
        <v>4410</v>
      </c>
      <c r="D2341" s="137" t="s">
        <v>4409</v>
      </c>
      <c r="E2341" s="47" t="s">
        <v>2798</v>
      </c>
      <c r="F2341" s="48" t="s">
        <v>4676</v>
      </c>
      <c r="G2341" s="359"/>
      <c r="H2341" s="44"/>
      <c r="I2341" s="92"/>
      <c r="J2341" s="48"/>
      <c r="K2341" s="36"/>
      <c r="L2341" s="98">
        <v>38362</v>
      </c>
      <c r="M2341" s="98"/>
      <c r="N2341" t="str">
        <f t="shared" si="78"/>
        <v/>
      </c>
    </row>
    <row r="2342" spans="1:14" hidden="1" outlineLevel="2">
      <c r="A2342" s="285"/>
      <c r="B2342" s="332">
        <f t="shared" si="79"/>
        <v>114</v>
      </c>
      <c r="C2342" s="26" t="s">
        <v>130</v>
      </c>
      <c r="D2342" s="137" t="s">
        <v>129</v>
      </c>
      <c r="E2342" s="47" t="s">
        <v>2798</v>
      </c>
      <c r="F2342" s="48" t="s">
        <v>4676</v>
      </c>
      <c r="G2342" s="359"/>
      <c r="H2342" s="44"/>
      <c r="I2342" s="92"/>
      <c r="J2342" s="48"/>
      <c r="K2342" s="36"/>
      <c r="L2342" s="98">
        <v>38362</v>
      </c>
      <c r="M2342" s="98"/>
      <c r="N2342" t="str">
        <f t="shared" si="78"/>
        <v/>
      </c>
    </row>
    <row r="2343" spans="1:14" hidden="1" outlineLevel="2">
      <c r="A2343" s="285"/>
      <c r="B2343" s="332">
        <f t="shared" si="79"/>
        <v>114</v>
      </c>
      <c r="C2343" s="26" t="s">
        <v>128</v>
      </c>
      <c r="D2343" s="137" t="s">
        <v>1108</v>
      </c>
      <c r="E2343" s="47" t="s">
        <v>2798</v>
      </c>
      <c r="F2343" s="48" t="s">
        <v>4676</v>
      </c>
      <c r="G2343" s="359"/>
      <c r="H2343" s="44"/>
      <c r="I2343" s="92"/>
      <c r="J2343" s="48"/>
      <c r="K2343" s="36"/>
      <c r="L2343" s="98">
        <v>38362</v>
      </c>
      <c r="M2343" s="98"/>
      <c r="N2343" t="str">
        <f t="shared" si="78"/>
        <v/>
      </c>
    </row>
    <row r="2344" spans="1:14" hidden="1" outlineLevel="2">
      <c r="A2344" s="285"/>
      <c r="B2344" s="332">
        <f t="shared" si="79"/>
        <v>114</v>
      </c>
      <c r="C2344" s="26" t="s">
        <v>3043</v>
      </c>
      <c r="D2344" s="137" t="s">
        <v>3042</v>
      </c>
      <c r="E2344" s="47" t="s">
        <v>2798</v>
      </c>
      <c r="F2344" s="48" t="s">
        <v>4676</v>
      </c>
      <c r="G2344" s="359"/>
      <c r="H2344" s="44"/>
      <c r="I2344" s="92"/>
      <c r="J2344" s="48"/>
      <c r="K2344" s="36"/>
      <c r="L2344" s="98">
        <v>38362</v>
      </c>
      <c r="M2344" s="98"/>
      <c r="N2344" t="str">
        <f t="shared" si="78"/>
        <v/>
      </c>
    </row>
    <row r="2345" spans="1:14" hidden="1" outlineLevel="2">
      <c r="A2345" s="285"/>
      <c r="B2345" s="332">
        <f t="shared" si="79"/>
        <v>114</v>
      </c>
      <c r="C2345" s="26" t="s">
        <v>4952</v>
      </c>
      <c r="D2345" s="137" t="s">
        <v>4951</v>
      </c>
      <c r="E2345" s="47" t="s">
        <v>2798</v>
      </c>
      <c r="F2345" s="48" t="s">
        <v>4676</v>
      </c>
      <c r="G2345" s="359"/>
      <c r="H2345" s="44"/>
      <c r="I2345" s="92"/>
      <c r="J2345" s="48"/>
      <c r="K2345" s="36"/>
      <c r="L2345" s="98">
        <v>38362</v>
      </c>
      <c r="M2345" s="98"/>
      <c r="N2345" t="str">
        <f t="shared" si="78"/>
        <v/>
      </c>
    </row>
    <row r="2346" spans="1:14" hidden="1" outlineLevel="2">
      <c r="A2346" s="285"/>
      <c r="B2346" s="332">
        <f t="shared" si="79"/>
        <v>114</v>
      </c>
      <c r="C2346" s="26" t="s">
        <v>918</v>
      </c>
      <c r="D2346" s="137" t="s">
        <v>2221</v>
      </c>
      <c r="E2346" s="47" t="s">
        <v>1156</v>
      </c>
      <c r="F2346" s="48" t="s">
        <v>4676</v>
      </c>
      <c r="G2346" s="359" t="s">
        <v>6550</v>
      </c>
      <c r="H2346" s="44"/>
      <c r="I2346" s="92"/>
      <c r="J2346" s="48"/>
      <c r="K2346" s="36"/>
      <c r="L2346" s="98">
        <v>38362</v>
      </c>
      <c r="M2346" s="98">
        <v>42767</v>
      </c>
      <c r="N2346" t="str">
        <f t="shared" si="78"/>
        <v>DUPLICATE</v>
      </c>
    </row>
    <row r="2347" spans="1:14" hidden="1" outlineLevel="2">
      <c r="A2347" s="285"/>
      <c r="B2347" s="332">
        <f t="shared" si="79"/>
        <v>114</v>
      </c>
      <c r="C2347" s="26" t="s">
        <v>4811</v>
      </c>
      <c r="D2347" s="137" t="s">
        <v>316</v>
      </c>
      <c r="E2347" s="47" t="s">
        <v>2798</v>
      </c>
      <c r="F2347" s="48" t="s">
        <v>4676</v>
      </c>
      <c r="G2347" s="359"/>
      <c r="H2347" s="44"/>
      <c r="I2347" s="92"/>
      <c r="J2347" s="48"/>
      <c r="K2347" s="36"/>
      <c r="L2347" s="98">
        <v>38362</v>
      </c>
      <c r="M2347" s="98"/>
      <c r="N2347" t="str">
        <f t="shared" si="78"/>
        <v/>
      </c>
    </row>
    <row r="2348" spans="1:14" hidden="1" outlineLevel="2">
      <c r="A2348" s="285"/>
      <c r="B2348" s="332">
        <f t="shared" si="79"/>
        <v>114</v>
      </c>
      <c r="C2348" s="26" t="s">
        <v>2665</v>
      </c>
      <c r="D2348" s="137" t="s">
        <v>2664</v>
      </c>
      <c r="E2348" s="47" t="s">
        <v>2798</v>
      </c>
      <c r="F2348" s="48" t="s">
        <v>4676</v>
      </c>
      <c r="G2348" s="359"/>
      <c r="H2348" s="44"/>
      <c r="I2348" s="92"/>
      <c r="J2348" s="48"/>
      <c r="K2348" s="36"/>
      <c r="L2348" s="98">
        <v>38362</v>
      </c>
      <c r="M2348" s="98"/>
      <c r="N2348" t="str">
        <f t="shared" si="78"/>
        <v/>
      </c>
    </row>
    <row r="2349" spans="1:14" hidden="1" outlineLevel="2">
      <c r="A2349" s="285"/>
      <c r="B2349" s="332">
        <f t="shared" si="79"/>
        <v>114</v>
      </c>
      <c r="C2349" s="26" t="s">
        <v>4412</v>
      </c>
      <c r="D2349" s="137" t="s">
        <v>4411</v>
      </c>
      <c r="E2349" s="47" t="s">
        <v>2798</v>
      </c>
      <c r="F2349" s="48" t="s">
        <v>4676</v>
      </c>
      <c r="G2349" s="359"/>
      <c r="H2349" s="44"/>
      <c r="I2349" s="92"/>
      <c r="J2349" s="48"/>
      <c r="K2349" s="36"/>
      <c r="L2349" s="98">
        <v>38362</v>
      </c>
      <c r="M2349" s="98"/>
      <c r="N2349" t="str">
        <f t="shared" si="78"/>
        <v/>
      </c>
    </row>
    <row r="2350" spans="1:14" hidden="1" outlineLevel="2">
      <c r="A2350" s="285"/>
      <c r="B2350" s="332">
        <f t="shared" si="79"/>
        <v>114</v>
      </c>
      <c r="C2350" s="26" t="s">
        <v>4956</v>
      </c>
      <c r="D2350" s="137" t="s">
        <v>4955</v>
      </c>
      <c r="E2350" s="47" t="s">
        <v>2798</v>
      </c>
      <c r="F2350" s="48" t="s">
        <v>4676</v>
      </c>
      <c r="G2350" s="359"/>
      <c r="H2350" s="44"/>
      <c r="I2350" s="92"/>
      <c r="J2350" s="48"/>
      <c r="K2350" s="36"/>
      <c r="L2350" s="98">
        <v>38362</v>
      </c>
      <c r="M2350" s="98"/>
      <c r="N2350" t="str">
        <f t="shared" si="78"/>
        <v/>
      </c>
    </row>
    <row r="2351" spans="1:14" hidden="1" outlineLevel="2">
      <c r="A2351" s="285"/>
      <c r="B2351" s="332">
        <f t="shared" si="79"/>
        <v>114</v>
      </c>
      <c r="C2351" s="26" t="s">
        <v>3498</v>
      </c>
      <c r="D2351" s="137" t="s">
        <v>3497</v>
      </c>
      <c r="E2351" s="47" t="s">
        <v>2798</v>
      </c>
      <c r="F2351" s="48" t="s">
        <v>4676</v>
      </c>
      <c r="G2351" s="359"/>
      <c r="H2351" s="44"/>
      <c r="I2351" s="92"/>
      <c r="J2351" s="48"/>
      <c r="K2351" s="36"/>
      <c r="L2351" s="98">
        <v>38362</v>
      </c>
      <c r="M2351" s="98"/>
      <c r="N2351" t="str">
        <f t="shared" si="78"/>
        <v/>
      </c>
    </row>
    <row r="2352" spans="1:14" hidden="1" outlineLevel="2">
      <c r="A2352" s="285"/>
      <c r="B2352" s="332">
        <f t="shared" si="79"/>
        <v>114</v>
      </c>
      <c r="C2352" s="26" t="s">
        <v>3504</v>
      </c>
      <c r="D2352" s="137" t="s">
        <v>3503</v>
      </c>
      <c r="E2352" s="47" t="s">
        <v>2798</v>
      </c>
      <c r="F2352" s="48" t="s">
        <v>4676</v>
      </c>
      <c r="G2352" s="359"/>
      <c r="H2352" s="44"/>
      <c r="I2352" s="92"/>
      <c r="J2352" s="48"/>
      <c r="K2352" s="36"/>
      <c r="L2352" s="98">
        <v>38362</v>
      </c>
      <c r="M2352" s="98"/>
      <c r="N2352" t="str">
        <f t="shared" si="78"/>
        <v/>
      </c>
    </row>
    <row r="2353" spans="1:14" hidden="1" outlineLevel="2">
      <c r="A2353" s="285"/>
      <c r="B2353" s="332">
        <f t="shared" si="79"/>
        <v>114</v>
      </c>
      <c r="C2353" s="26" t="s">
        <v>335</v>
      </c>
      <c r="D2353" s="137" t="s">
        <v>334</v>
      </c>
      <c r="E2353" s="47" t="s">
        <v>2798</v>
      </c>
      <c r="F2353" s="48" t="s">
        <v>4676</v>
      </c>
      <c r="G2353" s="359"/>
      <c r="H2353" s="44"/>
      <c r="I2353" s="92"/>
      <c r="J2353" s="48"/>
      <c r="K2353" s="36"/>
      <c r="L2353" s="98">
        <v>38362</v>
      </c>
      <c r="M2353" s="98"/>
      <c r="N2353" t="str">
        <f t="shared" si="78"/>
        <v/>
      </c>
    </row>
    <row r="2354" spans="1:14" hidden="1" outlineLevel="2">
      <c r="A2354" s="285"/>
      <c r="B2354" s="332">
        <f t="shared" si="79"/>
        <v>114</v>
      </c>
      <c r="C2354" s="26" t="s">
        <v>1484</v>
      </c>
      <c r="D2354" s="137" t="s">
        <v>1483</v>
      </c>
      <c r="E2354" s="47" t="s">
        <v>2798</v>
      </c>
      <c r="F2354" s="48" t="s">
        <v>4676</v>
      </c>
      <c r="G2354" s="359"/>
      <c r="H2354" s="44"/>
      <c r="I2354" s="92"/>
      <c r="J2354" s="48"/>
      <c r="K2354" s="36"/>
      <c r="L2354" s="98">
        <v>38362</v>
      </c>
      <c r="M2354" s="98"/>
      <c r="N2354" t="str">
        <f t="shared" si="78"/>
        <v>DUPLICATE</v>
      </c>
    </row>
    <row r="2355" spans="1:14" hidden="1" outlineLevel="2">
      <c r="A2355" s="285"/>
      <c r="B2355" s="332">
        <f t="shared" si="79"/>
        <v>114</v>
      </c>
      <c r="C2355" s="26" t="s">
        <v>3035</v>
      </c>
      <c r="D2355" s="137" t="s">
        <v>3143</v>
      </c>
      <c r="E2355" s="47" t="s">
        <v>2798</v>
      </c>
      <c r="F2355" s="48" t="s">
        <v>4676</v>
      </c>
      <c r="G2355" s="359"/>
      <c r="H2355" s="44"/>
      <c r="I2355" s="92"/>
      <c r="J2355" s="48"/>
      <c r="K2355" s="36"/>
      <c r="L2355" s="98">
        <v>38362</v>
      </c>
      <c r="M2355" s="98"/>
      <c r="N2355" t="str">
        <f t="shared" si="78"/>
        <v/>
      </c>
    </row>
    <row r="2356" spans="1:14" hidden="1" outlineLevel="2">
      <c r="A2356" s="285"/>
      <c r="B2356" s="332">
        <f t="shared" si="79"/>
        <v>114</v>
      </c>
      <c r="C2356" s="26" t="s">
        <v>4488</v>
      </c>
      <c r="D2356" s="137" t="s">
        <v>4487</v>
      </c>
      <c r="E2356" s="47" t="s">
        <v>2798</v>
      </c>
      <c r="F2356" s="48" t="s">
        <v>4676</v>
      </c>
      <c r="G2356" s="359"/>
      <c r="H2356" s="44"/>
      <c r="I2356" s="92"/>
      <c r="J2356" s="48"/>
      <c r="K2356" s="36"/>
      <c r="L2356" s="98">
        <v>38362</v>
      </c>
      <c r="M2356" s="98"/>
      <c r="N2356" t="str">
        <f t="shared" si="78"/>
        <v/>
      </c>
    </row>
    <row r="2357" spans="1:14" ht="26.4" hidden="1" outlineLevel="2">
      <c r="A2357" s="285"/>
      <c r="B2357" s="332">
        <f t="shared" si="79"/>
        <v>114</v>
      </c>
      <c r="C2357" s="26" t="s">
        <v>657</v>
      </c>
      <c r="D2357" s="137" t="s">
        <v>656</v>
      </c>
      <c r="E2357" s="47" t="s">
        <v>1156</v>
      </c>
      <c r="F2357" s="48" t="s">
        <v>4676</v>
      </c>
      <c r="G2357" s="246" t="s">
        <v>6267</v>
      </c>
      <c r="H2357" s="44"/>
      <c r="I2357" s="92"/>
      <c r="J2357" s="48"/>
      <c r="K2357" s="359" t="s">
        <v>6714</v>
      </c>
      <c r="L2357" s="98">
        <v>38362</v>
      </c>
      <c r="M2357" s="98">
        <v>43497</v>
      </c>
      <c r="N2357" t="str">
        <f t="shared" si="78"/>
        <v/>
      </c>
    </row>
    <row r="2358" spans="1:14" hidden="1" outlineLevel="2">
      <c r="A2358" s="285"/>
      <c r="B2358" s="332">
        <f t="shared" si="79"/>
        <v>114</v>
      </c>
      <c r="C2358" s="26" t="s">
        <v>5225</v>
      </c>
      <c r="D2358" s="137" t="s">
        <v>398</v>
      </c>
      <c r="E2358" s="47" t="s">
        <v>2798</v>
      </c>
      <c r="F2358" s="48" t="s">
        <v>4676</v>
      </c>
      <c r="G2358" s="359"/>
      <c r="H2358" s="44"/>
      <c r="I2358" s="92"/>
      <c r="J2358" s="48"/>
      <c r="K2358" s="36"/>
      <c r="L2358" s="98">
        <v>38362</v>
      </c>
      <c r="M2358" s="98"/>
      <c r="N2358" t="str">
        <f t="shared" si="78"/>
        <v/>
      </c>
    </row>
    <row r="2359" spans="1:14" hidden="1" outlineLevel="2">
      <c r="A2359" s="285"/>
      <c r="B2359" s="332">
        <f t="shared" si="79"/>
        <v>114</v>
      </c>
      <c r="C2359" s="26" t="s">
        <v>2202</v>
      </c>
      <c r="D2359" s="137" t="s">
        <v>2201</v>
      </c>
      <c r="E2359" s="47" t="s">
        <v>2798</v>
      </c>
      <c r="F2359" s="48" t="s">
        <v>4676</v>
      </c>
      <c r="G2359" s="359"/>
      <c r="H2359" s="44"/>
      <c r="I2359" s="92"/>
      <c r="J2359" s="48"/>
      <c r="K2359" s="36"/>
      <c r="L2359" s="98">
        <v>38362</v>
      </c>
      <c r="M2359" s="98"/>
      <c r="N2359" t="str">
        <f t="shared" ref="N2359:N2381" si="80">IF(D2359="NA","",IF(COUNTIF($D$2:$D$4998,D2359)&gt;1,"DUPLICATE",""))</f>
        <v/>
      </c>
    </row>
    <row r="2360" spans="1:14" hidden="1" outlineLevel="2">
      <c r="A2360" s="285"/>
      <c r="B2360" s="332">
        <f t="shared" si="79"/>
        <v>114</v>
      </c>
      <c r="C2360" s="26" t="s">
        <v>862</v>
      </c>
      <c r="D2360" s="137" t="s">
        <v>861</v>
      </c>
      <c r="E2360" s="47" t="s">
        <v>2798</v>
      </c>
      <c r="F2360" s="48" t="s">
        <v>4676</v>
      </c>
      <c r="G2360" s="359"/>
      <c r="H2360" s="44"/>
      <c r="I2360" s="92"/>
      <c r="J2360" s="48"/>
      <c r="K2360" s="36"/>
      <c r="L2360" s="98">
        <v>38362</v>
      </c>
      <c r="M2360" s="98"/>
      <c r="N2360" t="str">
        <f t="shared" si="80"/>
        <v/>
      </c>
    </row>
    <row r="2361" spans="1:14" hidden="1" outlineLevel="2">
      <c r="A2361" s="285"/>
      <c r="B2361" s="332">
        <f t="shared" si="79"/>
        <v>114</v>
      </c>
      <c r="C2361" s="26" t="s">
        <v>397</v>
      </c>
      <c r="D2361" s="137" t="s">
        <v>396</v>
      </c>
      <c r="E2361" s="47" t="s">
        <v>2798</v>
      </c>
      <c r="F2361" s="48" t="s">
        <v>4676</v>
      </c>
      <c r="G2361" s="359"/>
      <c r="H2361" s="44"/>
      <c r="I2361" s="92"/>
      <c r="J2361" s="48"/>
      <c r="K2361" s="36"/>
      <c r="L2361" s="98">
        <v>38362</v>
      </c>
      <c r="M2361" s="98"/>
      <c r="N2361" t="str">
        <f t="shared" si="80"/>
        <v/>
      </c>
    </row>
    <row r="2362" spans="1:14" hidden="1" outlineLevel="2">
      <c r="A2362" s="285"/>
      <c r="B2362" s="332">
        <f t="shared" si="79"/>
        <v>114</v>
      </c>
      <c r="C2362" s="26" t="s">
        <v>4482</v>
      </c>
      <c r="D2362" s="137" t="s">
        <v>4481</v>
      </c>
      <c r="E2362" s="47" t="s">
        <v>2798</v>
      </c>
      <c r="F2362" s="48" t="s">
        <v>4676</v>
      </c>
      <c r="G2362" s="359"/>
      <c r="H2362" s="44"/>
      <c r="I2362" s="92"/>
      <c r="J2362" s="48"/>
      <c r="K2362" s="36"/>
      <c r="L2362" s="98">
        <v>38362</v>
      </c>
      <c r="M2362" s="98"/>
      <c r="N2362" t="str">
        <f t="shared" si="80"/>
        <v/>
      </c>
    </row>
    <row r="2363" spans="1:14" hidden="1" outlineLevel="2">
      <c r="A2363" s="285"/>
      <c r="B2363" s="332">
        <f t="shared" si="79"/>
        <v>114</v>
      </c>
      <c r="C2363" s="26" t="s">
        <v>391</v>
      </c>
      <c r="D2363" s="137" t="s">
        <v>917</v>
      </c>
      <c r="E2363" s="47" t="s">
        <v>2798</v>
      </c>
      <c r="F2363" s="48" t="s">
        <v>4676</v>
      </c>
      <c r="G2363" s="359"/>
      <c r="H2363" s="44"/>
      <c r="I2363" s="92"/>
      <c r="J2363" s="48"/>
      <c r="K2363" s="36"/>
      <c r="L2363" s="98">
        <v>38362</v>
      </c>
      <c r="M2363" s="98"/>
      <c r="N2363" t="str">
        <f t="shared" si="80"/>
        <v/>
      </c>
    </row>
    <row r="2364" spans="1:14" hidden="1" outlineLevel="2">
      <c r="A2364" s="285"/>
      <c r="B2364" s="332">
        <f t="shared" si="79"/>
        <v>114</v>
      </c>
      <c r="C2364" s="26" t="s">
        <v>1880</v>
      </c>
      <c r="D2364" s="137" t="s">
        <v>1879</v>
      </c>
      <c r="E2364" s="47" t="s">
        <v>2798</v>
      </c>
      <c r="F2364" s="48" t="s">
        <v>4676</v>
      </c>
      <c r="G2364" s="359"/>
      <c r="H2364" s="44"/>
      <c r="I2364" s="92"/>
      <c r="J2364" s="48"/>
      <c r="K2364" s="36"/>
      <c r="L2364" s="98">
        <v>38362</v>
      </c>
      <c r="M2364" s="98"/>
      <c r="N2364" t="str">
        <f t="shared" si="80"/>
        <v/>
      </c>
    </row>
    <row r="2365" spans="1:14" hidden="1" outlineLevel="2">
      <c r="A2365" s="285"/>
      <c r="B2365" s="332">
        <f t="shared" si="79"/>
        <v>114</v>
      </c>
      <c r="C2365" s="26" t="s">
        <v>405</v>
      </c>
      <c r="D2365" s="137" t="s">
        <v>404</v>
      </c>
      <c r="E2365" s="47" t="s">
        <v>2798</v>
      </c>
      <c r="F2365" s="48" t="s">
        <v>4676</v>
      </c>
      <c r="G2365" s="359"/>
      <c r="H2365" s="44"/>
      <c r="I2365" s="92"/>
      <c r="J2365" s="48"/>
      <c r="K2365" s="36"/>
      <c r="L2365" s="98">
        <v>38362</v>
      </c>
      <c r="M2365" s="98"/>
      <c r="N2365" t="str">
        <f t="shared" si="80"/>
        <v/>
      </c>
    </row>
    <row r="2366" spans="1:14" hidden="1" outlineLevel="2">
      <c r="A2366" s="285"/>
      <c r="B2366" s="332">
        <f t="shared" si="79"/>
        <v>114</v>
      </c>
      <c r="C2366" s="26" t="s">
        <v>403</v>
      </c>
      <c r="D2366" s="137" t="s">
        <v>402</v>
      </c>
      <c r="E2366" s="47" t="s">
        <v>2798</v>
      </c>
      <c r="F2366" s="48" t="s">
        <v>4676</v>
      </c>
      <c r="G2366" s="359"/>
      <c r="H2366" s="44"/>
      <c r="I2366" s="92"/>
      <c r="J2366" s="48"/>
      <c r="K2366" s="36"/>
      <c r="L2366" s="98">
        <v>38362</v>
      </c>
      <c r="M2366" s="98"/>
      <c r="N2366" t="str">
        <f t="shared" si="80"/>
        <v/>
      </c>
    </row>
    <row r="2367" spans="1:14" hidden="1" outlineLevel="2">
      <c r="A2367" s="285"/>
      <c r="B2367" s="332">
        <f t="shared" ref="B2367:B2431" si="81">IF(A2367&gt;0,A2367,B2366)</f>
        <v>114</v>
      </c>
      <c r="C2367" s="26" t="s">
        <v>100</v>
      </c>
      <c r="D2367" s="137" t="s">
        <v>99</v>
      </c>
      <c r="E2367" s="47" t="s">
        <v>2798</v>
      </c>
      <c r="F2367" s="48" t="s">
        <v>4676</v>
      </c>
      <c r="G2367" s="359"/>
      <c r="H2367" s="44"/>
      <c r="I2367" s="92"/>
      <c r="J2367" s="48"/>
      <c r="K2367" s="36"/>
      <c r="L2367" s="98">
        <v>38362</v>
      </c>
      <c r="M2367" s="98"/>
      <c r="N2367" t="str">
        <f t="shared" si="80"/>
        <v/>
      </c>
    </row>
    <row r="2368" spans="1:14" ht="26.4" hidden="1" outlineLevel="2">
      <c r="A2368" s="285"/>
      <c r="B2368" s="332">
        <f t="shared" si="81"/>
        <v>114</v>
      </c>
      <c r="C2368" s="26" t="s">
        <v>1486</v>
      </c>
      <c r="D2368" s="137" t="s">
        <v>1485</v>
      </c>
      <c r="E2368" s="39" t="s">
        <v>2798</v>
      </c>
      <c r="F2368" s="42" t="s">
        <v>4676</v>
      </c>
      <c r="G2368" s="359"/>
      <c r="H2368" s="44"/>
      <c r="I2368" s="92"/>
      <c r="J2368" s="48"/>
      <c r="K2368" s="36"/>
      <c r="L2368" s="98">
        <v>38362</v>
      </c>
      <c r="M2368" s="98"/>
      <c r="N2368" t="str">
        <f t="shared" si="80"/>
        <v/>
      </c>
    </row>
    <row r="2369" spans="1:14" hidden="1" outlineLevel="2">
      <c r="A2369" s="285"/>
      <c r="B2369" s="332">
        <f t="shared" si="81"/>
        <v>114</v>
      </c>
      <c r="C2369" s="26" t="s">
        <v>912</v>
      </c>
      <c r="D2369" s="137" t="s">
        <v>4848</v>
      </c>
      <c r="E2369" s="47" t="s">
        <v>2798</v>
      </c>
      <c r="F2369" s="48" t="s">
        <v>4676</v>
      </c>
      <c r="G2369" s="359"/>
      <c r="H2369" s="44"/>
      <c r="I2369" s="92"/>
      <c r="J2369" s="48"/>
      <c r="K2369" s="36"/>
      <c r="L2369" s="98">
        <v>38362</v>
      </c>
      <c r="M2369" s="98"/>
      <c r="N2369" t="str">
        <f t="shared" si="80"/>
        <v/>
      </c>
    </row>
    <row r="2370" spans="1:14" hidden="1" outlineLevel="2">
      <c r="A2370" s="285"/>
      <c r="B2370" s="332">
        <f t="shared" si="81"/>
        <v>114</v>
      </c>
      <c r="C2370" s="26" t="s">
        <v>2200</v>
      </c>
      <c r="D2370" s="137" t="s">
        <v>2199</v>
      </c>
      <c r="E2370" s="47" t="s">
        <v>2798</v>
      </c>
      <c r="F2370" s="48" t="s">
        <v>4676</v>
      </c>
      <c r="G2370" s="359"/>
      <c r="H2370" s="44"/>
      <c r="I2370" s="92"/>
      <c r="J2370" s="48"/>
      <c r="K2370" s="36"/>
      <c r="L2370" s="98">
        <v>38362</v>
      </c>
      <c r="M2370" s="98"/>
      <c r="N2370" t="str">
        <f t="shared" si="80"/>
        <v/>
      </c>
    </row>
    <row r="2371" spans="1:14" hidden="1" outlineLevel="2">
      <c r="A2371" s="285"/>
      <c r="B2371" s="332">
        <f t="shared" si="81"/>
        <v>114</v>
      </c>
      <c r="C2371" s="26" t="s">
        <v>2624</v>
      </c>
      <c r="D2371" s="137" t="s">
        <v>2623</v>
      </c>
      <c r="E2371" s="47" t="s">
        <v>2798</v>
      </c>
      <c r="F2371" s="48" t="s">
        <v>4676</v>
      </c>
      <c r="G2371" s="359"/>
      <c r="H2371" s="44"/>
      <c r="I2371" s="92"/>
      <c r="J2371" s="48"/>
      <c r="K2371" s="36"/>
      <c r="L2371" s="98">
        <v>38362</v>
      </c>
      <c r="M2371" s="98"/>
      <c r="N2371" t="str">
        <f t="shared" si="80"/>
        <v/>
      </c>
    </row>
    <row r="2372" spans="1:14" ht="39.6" hidden="1" outlineLevel="2">
      <c r="A2372" s="285"/>
      <c r="B2372" s="332">
        <f t="shared" si="81"/>
        <v>114</v>
      </c>
      <c r="C2372" s="26" t="s">
        <v>2198</v>
      </c>
      <c r="D2372" s="137" t="s">
        <v>2197</v>
      </c>
      <c r="E2372" s="39" t="s">
        <v>2798</v>
      </c>
      <c r="F2372" s="42" t="s">
        <v>4676</v>
      </c>
      <c r="G2372" s="359"/>
      <c r="H2372" s="44"/>
      <c r="I2372" s="92"/>
      <c r="J2372" s="48"/>
      <c r="K2372" s="36"/>
      <c r="L2372" s="98">
        <v>38362</v>
      </c>
      <c r="M2372" s="98"/>
      <c r="N2372" t="str">
        <f t="shared" si="80"/>
        <v/>
      </c>
    </row>
    <row r="2373" spans="1:14" hidden="1" outlineLevel="2">
      <c r="A2373" s="285"/>
      <c r="B2373" s="332">
        <f t="shared" si="81"/>
        <v>114</v>
      </c>
      <c r="C2373" s="26" t="s">
        <v>339</v>
      </c>
      <c r="D2373" s="139" t="s">
        <v>338</v>
      </c>
      <c r="E2373" s="47" t="s">
        <v>2798</v>
      </c>
      <c r="F2373" s="48" t="s">
        <v>4676</v>
      </c>
      <c r="G2373" s="359"/>
      <c r="H2373" s="44"/>
      <c r="I2373" s="92"/>
      <c r="J2373" s="48"/>
      <c r="K2373" s="36"/>
      <c r="L2373" s="98">
        <v>38362</v>
      </c>
      <c r="M2373" s="98"/>
      <c r="N2373" t="str">
        <f t="shared" si="80"/>
        <v/>
      </c>
    </row>
    <row r="2374" spans="1:14" hidden="1" outlineLevel="2">
      <c r="A2374" s="285"/>
      <c r="B2374" s="332">
        <f t="shared" si="81"/>
        <v>114</v>
      </c>
      <c r="C2374" s="26" t="s">
        <v>1602</v>
      </c>
      <c r="D2374" s="137" t="s">
        <v>2464</v>
      </c>
      <c r="E2374" s="47" t="s">
        <v>2798</v>
      </c>
      <c r="F2374" s="48" t="s">
        <v>4676</v>
      </c>
      <c r="G2374" s="359"/>
      <c r="H2374" s="44"/>
      <c r="I2374" s="83"/>
      <c r="J2374" s="48"/>
      <c r="K2374" s="36"/>
      <c r="L2374" s="98">
        <v>39845</v>
      </c>
      <c r="M2374" s="98"/>
      <c r="N2374" t="str">
        <f t="shared" si="80"/>
        <v>DUPLICATE</v>
      </c>
    </row>
    <row r="2375" spans="1:14" hidden="1" outlineLevel="2">
      <c r="A2375" s="285"/>
      <c r="B2375" s="332">
        <f t="shared" si="81"/>
        <v>114</v>
      </c>
      <c r="C2375" s="26" t="s">
        <v>2958</v>
      </c>
      <c r="D2375" s="137" t="s">
        <v>2959</v>
      </c>
      <c r="E2375" s="47" t="s">
        <v>2798</v>
      </c>
      <c r="F2375" s="48" t="s">
        <v>4676</v>
      </c>
      <c r="G2375" s="359"/>
      <c r="H2375" s="44"/>
      <c r="I2375" s="83"/>
      <c r="J2375" s="48"/>
      <c r="K2375" s="36"/>
      <c r="L2375" s="98">
        <v>39845</v>
      </c>
      <c r="M2375" s="98"/>
      <c r="N2375" t="str">
        <f t="shared" si="80"/>
        <v/>
      </c>
    </row>
    <row r="2376" spans="1:14" hidden="1" outlineLevel="2">
      <c r="A2376" s="285"/>
      <c r="B2376" s="332">
        <f t="shared" si="81"/>
        <v>114</v>
      </c>
      <c r="C2376" s="371" t="s">
        <v>2960</v>
      </c>
      <c r="D2376" s="253" t="s">
        <v>2961</v>
      </c>
      <c r="E2376" s="47" t="s">
        <v>2798</v>
      </c>
      <c r="F2376" s="48" t="s">
        <v>4676</v>
      </c>
      <c r="G2376" s="359"/>
      <c r="H2376" s="44"/>
      <c r="I2376" s="83"/>
      <c r="J2376" s="48"/>
      <c r="K2376" s="36"/>
      <c r="L2376" s="98">
        <v>39845</v>
      </c>
      <c r="M2376" s="98"/>
      <c r="N2376" t="str">
        <f t="shared" si="80"/>
        <v/>
      </c>
    </row>
    <row r="2377" spans="1:14" ht="39.6" hidden="1" outlineLevel="1">
      <c r="A2377" s="307">
        <v>115</v>
      </c>
      <c r="B2377" s="332">
        <f t="shared" si="81"/>
        <v>115</v>
      </c>
      <c r="C2377" s="376" t="s">
        <v>6470</v>
      </c>
      <c r="D2377" s="63" t="s">
        <v>6471</v>
      </c>
      <c r="E2377" s="40" t="s">
        <v>1938</v>
      </c>
      <c r="F2377" s="40" t="s">
        <v>1939</v>
      </c>
      <c r="G2377" s="40" t="s">
        <v>6376</v>
      </c>
      <c r="H2377" s="44"/>
      <c r="I2377" s="44"/>
      <c r="J2377" s="596"/>
      <c r="K2377" s="40"/>
      <c r="L2377" s="80">
        <v>42767</v>
      </c>
      <c r="M2377" s="80"/>
      <c r="N2377" t="str">
        <f t="shared" si="80"/>
        <v/>
      </c>
    </row>
    <row r="2378" spans="1:14" ht="150" hidden="1" customHeight="1" outlineLevel="1">
      <c r="A2378" s="307">
        <v>116</v>
      </c>
      <c r="B2378" s="332">
        <f t="shared" si="81"/>
        <v>116</v>
      </c>
      <c r="C2378" s="504" t="s">
        <v>3400</v>
      </c>
      <c r="D2378" s="582" t="s">
        <v>3402</v>
      </c>
      <c r="E2378" s="63" t="s">
        <v>2798</v>
      </c>
      <c r="F2378" s="63" t="s">
        <v>1935</v>
      </c>
      <c r="G2378" s="40" t="s">
        <v>7129</v>
      </c>
      <c r="H2378" s="44" t="s">
        <v>7130</v>
      </c>
      <c r="I2378" s="44" t="s">
        <v>6696</v>
      </c>
      <c r="J2378" s="51" t="s">
        <v>1443</v>
      </c>
      <c r="K2378" s="40" t="s">
        <v>6716</v>
      </c>
      <c r="L2378" s="80">
        <v>38362</v>
      </c>
      <c r="M2378" s="242">
        <v>43497</v>
      </c>
      <c r="N2378" t="str">
        <f t="shared" si="80"/>
        <v/>
      </c>
    </row>
    <row r="2379" spans="1:14" ht="36" hidden="1" customHeight="1" outlineLevel="1">
      <c r="A2379" s="289">
        <v>117</v>
      </c>
      <c r="B2379" s="332">
        <f t="shared" si="81"/>
        <v>117</v>
      </c>
      <c r="C2379" s="504" t="s">
        <v>7007</v>
      </c>
      <c r="D2379" s="582" t="s">
        <v>7008</v>
      </c>
      <c r="E2379" s="63" t="s">
        <v>1938</v>
      </c>
      <c r="F2379" s="63" t="s">
        <v>1939</v>
      </c>
      <c r="G2379" s="40" t="s">
        <v>6374</v>
      </c>
      <c r="H2379" s="44"/>
      <c r="I2379" s="44"/>
      <c r="J2379" s="51" t="s">
        <v>7009</v>
      </c>
      <c r="K2379" s="40"/>
      <c r="L2379" s="242">
        <v>43497</v>
      </c>
      <c r="M2379" s="242"/>
      <c r="N2379" t="str">
        <f t="shared" si="80"/>
        <v/>
      </c>
    </row>
    <row r="2380" spans="1:14" ht="26.4" hidden="1" outlineLevel="1">
      <c r="A2380" s="289">
        <v>118</v>
      </c>
      <c r="B2380" s="332">
        <f t="shared" si="81"/>
        <v>118</v>
      </c>
      <c r="C2380" s="378" t="s">
        <v>6642</v>
      </c>
      <c r="D2380" s="582" t="s">
        <v>6640</v>
      </c>
      <c r="E2380" s="595" t="s">
        <v>1938</v>
      </c>
      <c r="F2380" s="595" t="s">
        <v>1939</v>
      </c>
      <c r="G2380" s="595" t="s">
        <v>6374</v>
      </c>
      <c r="H2380" s="598"/>
      <c r="I2380" s="598"/>
      <c r="J2380" s="582" t="s">
        <v>6641</v>
      </c>
      <c r="K2380" s="598"/>
      <c r="L2380" s="597">
        <v>43132</v>
      </c>
      <c r="M2380" s="588"/>
      <c r="N2380" t="str">
        <f t="shared" si="80"/>
        <v/>
      </c>
    </row>
    <row r="2381" spans="1:14" ht="26.4" hidden="1" outlineLevel="1">
      <c r="A2381" s="289">
        <v>119</v>
      </c>
      <c r="B2381" s="332">
        <f t="shared" si="81"/>
        <v>119</v>
      </c>
      <c r="C2381" s="378" t="s">
        <v>6689</v>
      </c>
      <c r="D2381" s="582" t="s">
        <v>6630</v>
      </c>
      <c r="E2381" s="595" t="s">
        <v>1938</v>
      </c>
      <c r="F2381" s="595" t="s">
        <v>1939</v>
      </c>
      <c r="G2381" s="595" t="s">
        <v>6374</v>
      </c>
      <c r="H2381" s="598"/>
      <c r="I2381" s="598"/>
      <c r="J2381" s="593"/>
      <c r="K2381" s="598"/>
      <c r="L2381" s="597">
        <v>43132</v>
      </c>
      <c r="M2381" s="588"/>
      <c r="N2381" t="str">
        <f t="shared" si="80"/>
        <v/>
      </c>
    </row>
    <row r="2382" spans="1:14" hidden="1" outlineLevel="1">
      <c r="A2382" s="289">
        <v>120</v>
      </c>
      <c r="B2382" s="332">
        <f t="shared" si="81"/>
        <v>120</v>
      </c>
      <c r="C2382" s="530" t="s">
        <v>7106</v>
      </c>
      <c r="D2382" s="63" t="s">
        <v>7107</v>
      </c>
      <c r="E2382" s="603" t="s">
        <v>1938</v>
      </c>
      <c r="F2382" s="604" t="s">
        <v>1939</v>
      </c>
      <c r="G2382" s="217" t="s">
        <v>6992</v>
      </c>
      <c r="H2382" s="598"/>
      <c r="I2382" s="605"/>
      <c r="J2382" s="606" t="s">
        <v>7108</v>
      </c>
      <c r="K2382" s="605"/>
      <c r="L2382" s="242">
        <v>43497</v>
      </c>
      <c r="M2382" s="615"/>
    </row>
    <row r="2383" spans="1:14" ht="145.19999999999999" hidden="1" outlineLevel="1" collapsed="1">
      <c r="A2383" s="289">
        <v>121</v>
      </c>
      <c r="B2383" s="332">
        <f>IF(A2383&gt;0,A2383,B2381)</f>
        <v>121</v>
      </c>
      <c r="C2383" s="38" t="s">
        <v>6548</v>
      </c>
      <c r="D2383" s="40"/>
      <c r="E2383" s="245" t="s">
        <v>2791</v>
      </c>
      <c r="F2383" s="247" t="s">
        <v>4676</v>
      </c>
      <c r="G2383" s="245" t="s">
        <v>5363</v>
      </c>
      <c r="H2383" s="44"/>
      <c r="I2383" s="243"/>
      <c r="J2383" s="247" t="s">
        <v>2</v>
      </c>
      <c r="K2383" s="505" t="s">
        <v>6506</v>
      </c>
      <c r="L2383" s="242">
        <v>38362</v>
      </c>
      <c r="M2383" s="242">
        <v>43497</v>
      </c>
      <c r="N2383" t="str">
        <f t="shared" ref="N2383:N2446" si="82">IF(D2383="NA","",IF(COUNTIF($D$2:$D$4998,D2383)&gt;1,"DUPLICATE",""))</f>
        <v/>
      </c>
    </row>
    <row r="2384" spans="1:14" hidden="1" outlineLevel="2">
      <c r="A2384" s="289"/>
      <c r="B2384" s="332">
        <f t="shared" si="81"/>
        <v>121</v>
      </c>
      <c r="C2384" s="19" t="s">
        <v>4967</v>
      </c>
      <c r="D2384" s="110" t="s">
        <v>3473</v>
      </c>
      <c r="E2384" s="245" t="s">
        <v>2791</v>
      </c>
      <c r="F2384" s="247" t="s">
        <v>4676</v>
      </c>
      <c r="G2384" s="245"/>
      <c r="H2384" s="44"/>
      <c r="I2384" s="111"/>
      <c r="J2384" s="110" t="s">
        <v>4968</v>
      </c>
      <c r="K2384" s="245"/>
      <c r="L2384" s="141">
        <v>38362</v>
      </c>
      <c r="M2384" s="242">
        <v>43497</v>
      </c>
      <c r="N2384" t="str">
        <f t="shared" si="82"/>
        <v/>
      </c>
    </row>
    <row r="2385" spans="1:26" hidden="1" outlineLevel="2">
      <c r="A2385" s="285"/>
      <c r="B2385" s="332">
        <f t="shared" si="81"/>
        <v>121</v>
      </c>
      <c r="C2385" s="19" t="s">
        <v>2962</v>
      </c>
      <c r="D2385" s="42" t="s">
        <v>2963</v>
      </c>
      <c r="E2385" s="246" t="s">
        <v>1938</v>
      </c>
      <c r="F2385" s="247" t="s">
        <v>4676</v>
      </c>
      <c r="G2385" s="246"/>
      <c r="H2385" s="44"/>
      <c r="I2385" s="92"/>
      <c r="J2385" s="42"/>
      <c r="K2385" s="246"/>
      <c r="L2385" s="88">
        <v>39845</v>
      </c>
      <c r="M2385" s="242">
        <v>43497</v>
      </c>
      <c r="N2385" t="str">
        <f t="shared" si="82"/>
        <v/>
      </c>
    </row>
    <row r="2386" spans="1:26" hidden="1" outlineLevel="2">
      <c r="A2386" s="285"/>
      <c r="B2386" s="332">
        <f t="shared" si="81"/>
        <v>121</v>
      </c>
      <c r="C2386" s="19" t="s">
        <v>0</v>
      </c>
      <c r="D2386" s="42" t="s">
        <v>1</v>
      </c>
      <c r="E2386" s="246" t="s">
        <v>2791</v>
      </c>
      <c r="F2386" s="247" t="s">
        <v>4676</v>
      </c>
      <c r="G2386" s="246"/>
      <c r="H2386" s="44"/>
      <c r="I2386" s="92"/>
      <c r="J2386" s="42"/>
      <c r="K2386" s="246"/>
      <c r="L2386" s="88"/>
      <c r="M2386" s="242">
        <v>43497</v>
      </c>
      <c r="N2386" t="str">
        <f t="shared" si="82"/>
        <v/>
      </c>
    </row>
    <row r="2387" spans="1:26" ht="39.6" hidden="1" outlineLevel="1">
      <c r="A2387" s="366">
        <v>122</v>
      </c>
      <c r="B2387" s="332">
        <f t="shared" si="81"/>
        <v>122</v>
      </c>
      <c r="C2387" s="38" t="s">
        <v>6483</v>
      </c>
      <c r="D2387" s="40" t="s">
        <v>5672</v>
      </c>
      <c r="E2387" s="52" t="s">
        <v>1938</v>
      </c>
      <c r="F2387" s="40" t="s">
        <v>1939</v>
      </c>
      <c r="G2387" s="40" t="s">
        <v>6376</v>
      </c>
      <c r="H2387" s="44"/>
      <c r="I2387" s="44"/>
      <c r="J2387" s="596"/>
      <c r="K2387" s="40"/>
      <c r="L2387" s="80">
        <v>42767</v>
      </c>
      <c r="M2387" s="80"/>
      <c r="N2387" t="str">
        <f t="shared" si="82"/>
        <v>DUPLICATE</v>
      </c>
    </row>
    <row r="2388" spans="1:26" ht="26.4" hidden="1" outlineLevel="1">
      <c r="A2388" s="366">
        <v>123</v>
      </c>
      <c r="B2388" s="332">
        <f t="shared" si="81"/>
        <v>123</v>
      </c>
      <c r="C2388" s="378" t="s">
        <v>6632</v>
      </c>
      <c r="D2388" s="582" t="s">
        <v>6631</v>
      </c>
      <c r="E2388" s="595" t="s">
        <v>1938</v>
      </c>
      <c r="F2388" s="595" t="s">
        <v>1939</v>
      </c>
      <c r="G2388" s="595" t="s">
        <v>6374</v>
      </c>
      <c r="H2388" s="598"/>
      <c r="I2388" s="598"/>
      <c r="J2388" s="582" t="s">
        <v>6690</v>
      </c>
      <c r="K2388" s="598"/>
      <c r="L2388" s="597">
        <v>43132</v>
      </c>
      <c r="M2388" s="588"/>
      <c r="N2388" t="str">
        <f t="shared" si="82"/>
        <v/>
      </c>
    </row>
    <row r="2389" spans="1:26" ht="26.4" hidden="1" outlineLevel="1">
      <c r="A2389" s="307">
        <v>124</v>
      </c>
      <c r="B2389" s="332">
        <f t="shared" si="81"/>
        <v>124</v>
      </c>
      <c r="C2389" s="368" t="s">
        <v>4610</v>
      </c>
      <c r="D2389" s="345" t="s">
        <v>4611</v>
      </c>
      <c r="E2389" s="40" t="s">
        <v>1156</v>
      </c>
      <c r="F2389" s="40" t="s">
        <v>4676</v>
      </c>
      <c r="G2389" s="40" t="s">
        <v>7131</v>
      </c>
      <c r="H2389" s="44"/>
      <c r="I2389" s="44"/>
      <c r="J2389" s="51" t="s">
        <v>3924</v>
      </c>
      <c r="K2389" s="40"/>
      <c r="L2389" s="80">
        <v>38362</v>
      </c>
      <c r="M2389" s="80">
        <v>43497</v>
      </c>
      <c r="N2389" t="str">
        <f t="shared" si="82"/>
        <v/>
      </c>
    </row>
    <row r="2390" spans="1:26" ht="26.4" hidden="1" outlineLevel="1">
      <c r="A2390" s="307">
        <v>125</v>
      </c>
      <c r="B2390" s="332">
        <f t="shared" si="81"/>
        <v>125</v>
      </c>
      <c r="C2390" s="368" t="s">
        <v>4613</v>
      </c>
      <c r="D2390" s="345" t="s">
        <v>4614</v>
      </c>
      <c r="E2390" s="40" t="s">
        <v>1156</v>
      </c>
      <c r="F2390" s="40" t="s">
        <v>4676</v>
      </c>
      <c r="G2390" s="40" t="s">
        <v>7131</v>
      </c>
      <c r="H2390" s="44"/>
      <c r="I2390" s="44"/>
      <c r="J2390" s="51" t="s">
        <v>3924</v>
      </c>
      <c r="K2390" s="40"/>
      <c r="L2390" s="80">
        <v>38362</v>
      </c>
      <c r="M2390" s="80">
        <v>43497</v>
      </c>
      <c r="N2390" t="str">
        <f t="shared" si="82"/>
        <v/>
      </c>
    </row>
    <row r="2391" spans="1:26" ht="26.4" hidden="1" outlineLevel="1">
      <c r="A2391" s="307">
        <v>126</v>
      </c>
      <c r="B2391" s="332">
        <f t="shared" si="81"/>
        <v>126</v>
      </c>
      <c r="C2391" s="368" t="s">
        <v>4615</v>
      </c>
      <c r="D2391" s="345" t="s">
        <v>4616</v>
      </c>
      <c r="E2391" s="40" t="s">
        <v>1156</v>
      </c>
      <c r="F2391" s="40" t="s">
        <v>4676</v>
      </c>
      <c r="G2391" s="40" t="s">
        <v>7131</v>
      </c>
      <c r="H2391" s="44"/>
      <c r="I2391" s="44"/>
      <c r="J2391" s="51" t="s">
        <v>4612</v>
      </c>
      <c r="K2391" s="40"/>
      <c r="L2391" s="80">
        <v>38362</v>
      </c>
      <c r="M2391" s="80">
        <v>43497</v>
      </c>
      <c r="N2391" t="str">
        <f t="shared" si="82"/>
        <v/>
      </c>
    </row>
    <row r="2392" spans="1:26" ht="39.6" hidden="1" outlineLevel="1">
      <c r="A2392" s="307">
        <v>127</v>
      </c>
      <c r="B2392" s="332">
        <f t="shared" si="81"/>
        <v>127</v>
      </c>
      <c r="C2392" s="376" t="s">
        <v>6442</v>
      </c>
      <c r="D2392" s="63" t="s">
        <v>6443</v>
      </c>
      <c r="E2392" s="40" t="s">
        <v>1938</v>
      </c>
      <c r="F2392" s="40" t="s">
        <v>1939</v>
      </c>
      <c r="G2392" s="40" t="s">
        <v>6376</v>
      </c>
      <c r="H2392" s="44"/>
      <c r="I2392" s="44"/>
      <c r="J2392" s="596"/>
      <c r="K2392" s="40"/>
      <c r="L2392" s="80">
        <v>42767</v>
      </c>
      <c r="M2392" s="80"/>
      <c r="N2392" t="str">
        <f t="shared" si="82"/>
        <v/>
      </c>
      <c r="O2392" s="284"/>
      <c r="P2392" s="284"/>
    </row>
    <row r="2393" spans="1:26" s="23" customFormat="1" ht="39.6" hidden="1" outlineLevel="1">
      <c r="A2393" s="307">
        <v>128</v>
      </c>
      <c r="B2393" s="332">
        <f t="shared" si="81"/>
        <v>128</v>
      </c>
      <c r="C2393" s="376" t="s">
        <v>6444</v>
      </c>
      <c r="D2393" s="63" t="s">
        <v>6445</v>
      </c>
      <c r="E2393" s="40" t="s">
        <v>1938</v>
      </c>
      <c r="F2393" s="40" t="s">
        <v>1939</v>
      </c>
      <c r="G2393" s="40" t="s">
        <v>6376</v>
      </c>
      <c r="H2393" s="44"/>
      <c r="I2393" s="44"/>
      <c r="J2393" s="596"/>
      <c r="K2393" s="40"/>
      <c r="L2393" s="80">
        <v>42767</v>
      </c>
      <c r="M2393" s="80"/>
      <c r="N2393" t="str">
        <f t="shared" si="82"/>
        <v/>
      </c>
      <c r="O2393" s="284"/>
      <c r="P2393" s="284"/>
      <c r="Q2393"/>
      <c r="R2393"/>
      <c r="S2393"/>
      <c r="T2393"/>
      <c r="U2393"/>
      <c r="V2393"/>
      <c r="W2393"/>
      <c r="X2393"/>
      <c r="Y2393"/>
      <c r="Z2393"/>
    </row>
    <row r="2394" spans="1:26" ht="39.6" hidden="1" outlineLevel="1">
      <c r="A2394" s="307">
        <v>129</v>
      </c>
      <c r="B2394" s="332">
        <f t="shared" si="81"/>
        <v>129</v>
      </c>
      <c r="C2394" s="376" t="s">
        <v>6446</v>
      </c>
      <c r="D2394" s="63" t="s">
        <v>6447</v>
      </c>
      <c r="E2394" s="40" t="s">
        <v>1938</v>
      </c>
      <c r="F2394" s="40" t="s">
        <v>1939</v>
      </c>
      <c r="G2394" s="40" t="s">
        <v>6376</v>
      </c>
      <c r="H2394" s="44"/>
      <c r="I2394" s="44"/>
      <c r="J2394" s="596"/>
      <c r="K2394" s="40"/>
      <c r="L2394" s="80">
        <v>42767</v>
      </c>
      <c r="M2394" s="80"/>
      <c r="N2394" t="str">
        <f t="shared" si="82"/>
        <v/>
      </c>
      <c r="O2394" s="284"/>
      <c r="P2394" s="284"/>
    </row>
    <row r="2395" spans="1:26" ht="26.4" hidden="1" outlineLevel="1" collapsed="1">
      <c r="A2395" s="307">
        <v>130</v>
      </c>
      <c r="B2395" s="332">
        <f t="shared" si="81"/>
        <v>130</v>
      </c>
      <c r="C2395" s="368" t="s">
        <v>5033</v>
      </c>
      <c r="D2395" s="347"/>
      <c r="E2395" s="40" t="s">
        <v>1156</v>
      </c>
      <c r="F2395" s="52" t="s">
        <v>4676</v>
      </c>
      <c r="G2395" s="52" t="s">
        <v>1081</v>
      </c>
      <c r="H2395" s="44"/>
      <c r="I2395" s="44"/>
      <c r="J2395" s="52" t="s">
        <v>1735</v>
      </c>
      <c r="K2395" s="43" t="s">
        <v>2735</v>
      </c>
      <c r="L2395" s="142">
        <v>38362</v>
      </c>
      <c r="M2395" s="80">
        <v>39845</v>
      </c>
      <c r="N2395" t="str">
        <f t="shared" si="82"/>
        <v/>
      </c>
      <c r="O2395" s="284"/>
      <c r="P2395" s="284"/>
    </row>
    <row r="2396" spans="1:26" hidden="1" outlineLevel="2">
      <c r="A2396" s="289"/>
      <c r="B2396" s="332">
        <f t="shared" si="81"/>
        <v>130</v>
      </c>
      <c r="C2396" s="28" t="s">
        <v>712</v>
      </c>
      <c r="D2396" s="156" t="s">
        <v>6278</v>
      </c>
      <c r="E2396" s="110" t="s">
        <v>1156</v>
      </c>
      <c r="F2396" s="245" t="s">
        <v>4676</v>
      </c>
      <c r="G2396" s="110"/>
      <c r="H2396" s="44"/>
      <c r="I2396" s="111"/>
      <c r="J2396" s="110"/>
      <c r="K2396" s="245"/>
      <c r="L2396" s="143">
        <v>38362</v>
      </c>
      <c r="M2396" s="242"/>
      <c r="N2396" t="str">
        <f t="shared" si="82"/>
        <v/>
      </c>
    </row>
    <row r="2397" spans="1:26" hidden="1" outlineLevel="2">
      <c r="A2397" s="285"/>
      <c r="B2397" s="332">
        <f t="shared" si="81"/>
        <v>130</v>
      </c>
      <c r="C2397" s="26" t="s">
        <v>2451</v>
      </c>
      <c r="D2397" s="139" t="s">
        <v>2452</v>
      </c>
      <c r="E2397" s="42" t="s">
        <v>1156</v>
      </c>
      <c r="F2397" s="246" t="s">
        <v>4676</v>
      </c>
      <c r="G2397" s="42"/>
      <c r="H2397" s="44"/>
      <c r="I2397" s="92"/>
      <c r="J2397" s="42"/>
      <c r="K2397" s="246"/>
      <c r="L2397" s="118">
        <v>39845</v>
      </c>
      <c r="M2397" s="82"/>
      <c r="N2397" t="str">
        <f t="shared" si="82"/>
        <v/>
      </c>
    </row>
    <row r="2398" spans="1:26" ht="26.4" hidden="1" outlineLevel="1">
      <c r="A2398" s="307">
        <v>131</v>
      </c>
      <c r="B2398" s="332">
        <f t="shared" si="81"/>
        <v>131</v>
      </c>
      <c r="C2398" s="320" t="s">
        <v>6368</v>
      </c>
      <c r="D2398" s="120" t="s">
        <v>6369</v>
      </c>
      <c r="E2398" s="40" t="s">
        <v>1938</v>
      </c>
      <c r="F2398" s="40" t="s">
        <v>1939</v>
      </c>
      <c r="G2398" s="40" t="s">
        <v>6374</v>
      </c>
      <c r="H2398" s="44"/>
      <c r="I2398" s="44"/>
      <c r="J2398" s="596" t="s">
        <v>6370</v>
      </c>
      <c r="K2398" s="40"/>
      <c r="L2398" s="80">
        <v>42767</v>
      </c>
      <c r="M2398" s="80"/>
      <c r="N2398" t="str">
        <f t="shared" si="82"/>
        <v/>
      </c>
    </row>
    <row r="2399" spans="1:26" ht="26.4" hidden="1" outlineLevel="1" collapsed="1">
      <c r="A2399" s="307">
        <v>132</v>
      </c>
      <c r="B2399" s="332">
        <f t="shared" si="81"/>
        <v>132</v>
      </c>
      <c r="C2399" s="38" t="s">
        <v>5034</v>
      </c>
      <c r="D2399" s="63"/>
      <c r="E2399" s="63" t="s">
        <v>2798</v>
      </c>
      <c r="F2399" s="40" t="s">
        <v>5355</v>
      </c>
      <c r="G2399" s="40" t="s">
        <v>75</v>
      </c>
      <c r="H2399" s="44"/>
      <c r="I2399" s="44"/>
      <c r="J2399" s="51" t="s">
        <v>24</v>
      </c>
      <c r="K2399" s="40"/>
      <c r="L2399" s="80">
        <v>38362</v>
      </c>
      <c r="M2399" s="80">
        <v>42401</v>
      </c>
      <c r="N2399" t="str">
        <f t="shared" si="82"/>
        <v/>
      </c>
    </row>
    <row r="2400" spans="1:26" hidden="1" outlineLevel="2">
      <c r="A2400" s="16"/>
      <c r="B2400" s="332">
        <f t="shared" si="81"/>
        <v>132</v>
      </c>
      <c r="C2400" s="57" t="s">
        <v>2833</v>
      </c>
      <c r="D2400" s="156" t="s">
        <v>2832</v>
      </c>
      <c r="E2400" s="47" t="s">
        <v>2791</v>
      </c>
      <c r="F2400" s="210" t="s">
        <v>4619</v>
      </c>
      <c r="G2400" s="462"/>
      <c r="H2400" s="243"/>
      <c r="I2400" s="243"/>
      <c r="J2400" s="114"/>
      <c r="K2400" s="36"/>
      <c r="L2400" s="98">
        <v>38362</v>
      </c>
      <c r="M2400" s="98"/>
      <c r="N2400" t="str">
        <f t="shared" si="82"/>
        <v/>
      </c>
    </row>
    <row r="2401" spans="1:14" hidden="1" outlineLevel="2">
      <c r="A2401" s="16"/>
      <c r="B2401" s="332">
        <f t="shared" si="81"/>
        <v>132</v>
      </c>
      <c r="C2401" s="58" t="s">
        <v>4469</v>
      </c>
      <c r="D2401" s="139" t="s">
        <v>4468</v>
      </c>
      <c r="E2401" s="47" t="s">
        <v>2791</v>
      </c>
      <c r="F2401" s="210" t="s">
        <v>4619</v>
      </c>
      <c r="G2401" s="359"/>
      <c r="H2401" s="83"/>
      <c r="I2401" s="83"/>
      <c r="J2401" s="48"/>
      <c r="K2401" s="36"/>
      <c r="L2401" s="98">
        <v>38362</v>
      </c>
      <c r="M2401" s="98"/>
      <c r="N2401" t="str">
        <f t="shared" si="82"/>
        <v/>
      </c>
    </row>
    <row r="2402" spans="1:14" hidden="1" outlineLevel="2">
      <c r="A2402" s="16"/>
      <c r="B2402" s="332">
        <f t="shared" si="81"/>
        <v>132</v>
      </c>
      <c r="C2402" s="58" t="s">
        <v>2831</v>
      </c>
      <c r="D2402" s="139" t="s">
        <v>2830</v>
      </c>
      <c r="E2402" s="47" t="s">
        <v>2791</v>
      </c>
      <c r="F2402" s="210" t="s">
        <v>4619</v>
      </c>
      <c r="G2402" s="359"/>
      <c r="H2402" s="83"/>
      <c r="I2402" s="83"/>
      <c r="J2402" s="48"/>
      <c r="K2402" s="36"/>
      <c r="L2402" s="98">
        <v>38362</v>
      </c>
      <c r="M2402" s="98"/>
      <c r="N2402" t="str">
        <f t="shared" si="82"/>
        <v/>
      </c>
    </row>
    <row r="2403" spans="1:14" hidden="1" outlineLevel="2">
      <c r="A2403" s="16"/>
      <c r="B2403" s="332">
        <f t="shared" si="81"/>
        <v>132</v>
      </c>
      <c r="C2403" s="58" t="s">
        <v>2837</v>
      </c>
      <c r="D2403" s="139" t="s">
        <v>2836</v>
      </c>
      <c r="E2403" s="47" t="s">
        <v>2791</v>
      </c>
      <c r="F2403" s="210" t="s">
        <v>4619</v>
      </c>
      <c r="G2403" s="359"/>
      <c r="H2403" s="83"/>
      <c r="I2403" s="83"/>
      <c r="J2403" s="48"/>
      <c r="K2403" s="36"/>
      <c r="L2403" s="98">
        <v>38362</v>
      </c>
      <c r="M2403" s="98"/>
      <c r="N2403" t="str">
        <f t="shared" si="82"/>
        <v/>
      </c>
    </row>
    <row r="2404" spans="1:14" hidden="1" outlineLevel="2">
      <c r="A2404" s="16"/>
      <c r="B2404" s="332">
        <f t="shared" si="81"/>
        <v>132</v>
      </c>
      <c r="C2404" s="58" t="s">
        <v>2071</v>
      </c>
      <c r="D2404" s="139" t="s">
        <v>2070</v>
      </c>
      <c r="E2404" s="47" t="s">
        <v>2791</v>
      </c>
      <c r="F2404" s="210" t="s">
        <v>4619</v>
      </c>
      <c r="G2404" s="359"/>
      <c r="H2404" s="83"/>
      <c r="I2404" s="83"/>
      <c r="J2404" s="48"/>
      <c r="K2404" s="36"/>
      <c r="L2404" s="98">
        <v>38362</v>
      </c>
      <c r="M2404" s="98"/>
      <c r="N2404" t="str">
        <f t="shared" si="82"/>
        <v/>
      </c>
    </row>
    <row r="2405" spans="1:14" hidden="1" outlineLevel="2">
      <c r="A2405" s="16"/>
      <c r="B2405" s="332">
        <f t="shared" si="81"/>
        <v>132</v>
      </c>
      <c r="C2405" s="58" t="s">
        <v>513</v>
      </c>
      <c r="D2405" s="139" t="s">
        <v>512</v>
      </c>
      <c r="E2405" s="47" t="s">
        <v>2791</v>
      </c>
      <c r="F2405" s="210" t="s">
        <v>4619</v>
      </c>
      <c r="G2405" s="359"/>
      <c r="H2405" s="83"/>
      <c r="I2405" s="83"/>
      <c r="J2405" s="48"/>
      <c r="K2405" s="36"/>
      <c r="L2405" s="98">
        <v>38362</v>
      </c>
      <c r="M2405" s="98"/>
      <c r="N2405" t="str">
        <f t="shared" si="82"/>
        <v/>
      </c>
    </row>
    <row r="2406" spans="1:14" hidden="1" outlineLevel="2">
      <c r="A2406" s="16"/>
      <c r="B2406" s="332">
        <f t="shared" si="81"/>
        <v>132</v>
      </c>
      <c r="C2406" s="58" t="s">
        <v>4463</v>
      </c>
      <c r="D2406" s="139" t="s">
        <v>4362</v>
      </c>
      <c r="E2406" s="47" t="s">
        <v>2791</v>
      </c>
      <c r="F2406" s="210" t="s">
        <v>4619</v>
      </c>
      <c r="G2406" s="359"/>
      <c r="H2406" s="83"/>
      <c r="I2406" s="83"/>
      <c r="J2406" s="48"/>
      <c r="K2406" s="36"/>
      <c r="L2406" s="98">
        <v>38362</v>
      </c>
      <c r="M2406" s="98"/>
      <c r="N2406" t="str">
        <f t="shared" si="82"/>
        <v/>
      </c>
    </row>
    <row r="2407" spans="1:14" hidden="1" outlineLevel="2">
      <c r="A2407" s="16"/>
      <c r="B2407" s="332">
        <f t="shared" si="81"/>
        <v>132</v>
      </c>
      <c r="C2407" s="58" t="s">
        <v>4471</v>
      </c>
      <c r="D2407" s="139" t="s">
        <v>4470</v>
      </c>
      <c r="E2407" s="47" t="s">
        <v>2791</v>
      </c>
      <c r="F2407" s="210" t="s">
        <v>4619</v>
      </c>
      <c r="G2407" s="359"/>
      <c r="H2407" s="83"/>
      <c r="I2407" s="83"/>
      <c r="J2407" s="48"/>
      <c r="K2407" s="36"/>
      <c r="L2407" s="98">
        <v>38362</v>
      </c>
      <c r="M2407" s="98"/>
      <c r="N2407" t="str">
        <f t="shared" si="82"/>
        <v/>
      </c>
    </row>
    <row r="2408" spans="1:14" hidden="1" outlineLevel="2">
      <c r="A2408" s="16"/>
      <c r="B2408" s="332">
        <f t="shared" si="81"/>
        <v>132</v>
      </c>
      <c r="C2408" s="58" t="s">
        <v>4473</v>
      </c>
      <c r="D2408" s="139" t="s">
        <v>4472</v>
      </c>
      <c r="E2408" s="47" t="s">
        <v>2791</v>
      </c>
      <c r="F2408" s="210" t="s">
        <v>4619</v>
      </c>
      <c r="G2408" s="359"/>
      <c r="H2408" s="83"/>
      <c r="I2408" s="83"/>
      <c r="J2408" s="48"/>
      <c r="K2408" s="36"/>
      <c r="L2408" s="98">
        <v>38362</v>
      </c>
      <c r="M2408" s="98"/>
      <c r="N2408" t="str">
        <f t="shared" si="82"/>
        <v/>
      </c>
    </row>
    <row r="2409" spans="1:14" hidden="1" outlineLevel="2">
      <c r="A2409" s="16"/>
      <c r="B2409" s="332">
        <f t="shared" si="81"/>
        <v>132</v>
      </c>
      <c r="C2409" s="58" t="s">
        <v>2069</v>
      </c>
      <c r="D2409" s="139" t="s">
        <v>2068</v>
      </c>
      <c r="E2409" s="47" t="s">
        <v>2791</v>
      </c>
      <c r="F2409" s="210" t="s">
        <v>4619</v>
      </c>
      <c r="G2409" s="359"/>
      <c r="H2409" s="83"/>
      <c r="I2409" s="83"/>
      <c r="J2409" s="48"/>
      <c r="K2409" s="36"/>
      <c r="L2409" s="98">
        <v>38362</v>
      </c>
      <c r="M2409" s="98"/>
      <c r="N2409" t="str">
        <f t="shared" si="82"/>
        <v/>
      </c>
    </row>
    <row r="2410" spans="1:14" hidden="1" outlineLevel="2">
      <c r="A2410" s="16"/>
      <c r="B2410" s="332">
        <f t="shared" si="81"/>
        <v>132</v>
      </c>
      <c r="C2410" s="58" t="s">
        <v>3009</v>
      </c>
      <c r="D2410" s="139" t="s">
        <v>3008</v>
      </c>
      <c r="E2410" s="47" t="s">
        <v>2791</v>
      </c>
      <c r="F2410" s="210" t="s">
        <v>4619</v>
      </c>
      <c r="G2410" s="359"/>
      <c r="H2410" s="83"/>
      <c r="I2410" s="83"/>
      <c r="J2410" s="48"/>
      <c r="K2410" s="36"/>
      <c r="L2410" s="98">
        <v>38362</v>
      </c>
      <c r="M2410" s="98"/>
      <c r="N2410" t="str">
        <f t="shared" si="82"/>
        <v/>
      </c>
    </row>
    <row r="2411" spans="1:14" ht="26.4" hidden="1" outlineLevel="2">
      <c r="A2411" s="16"/>
      <c r="B2411" s="332">
        <f t="shared" si="81"/>
        <v>132</v>
      </c>
      <c r="C2411" s="58" t="s">
        <v>4082</v>
      </c>
      <c r="D2411" s="139" t="s">
        <v>4529</v>
      </c>
      <c r="E2411" s="39" t="s">
        <v>2791</v>
      </c>
      <c r="F2411" s="246" t="s">
        <v>4619</v>
      </c>
      <c r="G2411" s="359"/>
      <c r="H2411" s="83"/>
      <c r="I2411" s="83"/>
      <c r="J2411" s="48"/>
      <c r="K2411" s="36"/>
      <c r="L2411" s="98">
        <v>38362</v>
      </c>
      <c r="M2411" s="98"/>
      <c r="N2411" t="str">
        <f t="shared" si="82"/>
        <v/>
      </c>
    </row>
    <row r="2412" spans="1:14" hidden="1" outlineLevel="2">
      <c r="A2412" s="16"/>
      <c r="B2412" s="332">
        <f t="shared" si="81"/>
        <v>132</v>
      </c>
      <c r="C2412" s="58" t="s">
        <v>492</v>
      </c>
      <c r="D2412" s="139" t="s">
        <v>491</v>
      </c>
      <c r="E2412" s="47" t="s">
        <v>2791</v>
      </c>
      <c r="F2412" s="210" t="s">
        <v>4619</v>
      </c>
      <c r="G2412" s="359"/>
      <c r="H2412" s="83"/>
      <c r="I2412" s="83"/>
      <c r="J2412" s="48"/>
      <c r="K2412" s="36"/>
      <c r="L2412" s="98">
        <v>38362</v>
      </c>
      <c r="M2412" s="98"/>
      <c r="N2412" t="str">
        <f t="shared" si="82"/>
        <v/>
      </c>
    </row>
    <row r="2413" spans="1:14" ht="26.4" hidden="1" outlineLevel="2">
      <c r="A2413" s="16"/>
      <c r="B2413" s="332">
        <f t="shared" si="81"/>
        <v>132</v>
      </c>
      <c r="C2413" s="58" t="s">
        <v>3339</v>
      </c>
      <c r="D2413" s="139" t="s">
        <v>733</v>
      </c>
      <c r="E2413" s="39" t="s">
        <v>2791</v>
      </c>
      <c r="F2413" s="246" t="s">
        <v>4619</v>
      </c>
      <c r="G2413" s="359"/>
      <c r="H2413" s="83"/>
      <c r="I2413" s="83"/>
      <c r="J2413" s="48"/>
      <c r="K2413" s="36"/>
      <c r="L2413" s="98">
        <v>38362</v>
      </c>
      <c r="M2413" s="98"/>
      <c r="N2413" t="str">
        <f t="shared" si="82"/>
        <v/>
      </c>
    </row>
    <row r="2414" spans="1:14" hidden="1" outlineLevel="2">
      <c r="A2414" s="16"/>
      <c r="B2414" s="332">
        <f t="shared" si="81"/>
        <v>132</v>
      </c>
      <c r="C2414" s="58" t="s">
        <v>1213</v>
      </c>
      <c r="D2414" s="139" t="s">
        <v>1212</v>
      </c>
      <c r="E2414" s="47" t="s">
        <v>2791</v>
      </c>
      <c r="F2414" s="210" t="s">
        <v>4619</v>
      </c>
      <c r="G2414" s="359"/>
      <c r="H2414" s="83"/>
      <c r="I2414" s="83"/>
      <c r="J2414" s="48"/>
      <c r="K2414" s="36"/>
      <c r="L2414" s="98">
        <v>38362</v>
      </c>
      <c r="M2414" s="98"/>
      <c r="N2414" t="str">
        <f t="shared" si="82"/>
        <v/>
      </c>
    </row>
    <row r="2415" spans="1:14" ht="52.8" hidden="1" outlineLevel="2">
      <c r="A2415" s="271"/>
      <c r="B2415" s="332">
        <f t="shared" si="81"/>
        <v>132</v>
      </c>
      <c r="C2415" s="24" t="s">
        <v>1945</v>
      </c>
      <c r="D2415" s="246" t="s">
        <v>1048</v>
      </c>
      <c r="E2415" s="39" t="s">
        <v>2791</v>
      </c>
      <c r="F2415" s="246" t="s">
        <v>4619</v>
      </c>
      <c r="G2415" s="359"/>
      <c r="H2415" s="131"/>
      <c r="I2415" s="131"/>
      <c r="J2415" s="121"/>
      <c r="K2415" s="36"/>
      <c r="L2415" s="98">
        <v>38362</v>
      </c>
      <c r="M2415" s="98"/>
      <c r="N2415" t="str">
        <f t="shared" si="82"/>
        <v/>
      </c>
    </row>
    <row r="2416" spans="1:14" ht="26.4" hidden="1" outlineLevel="2">
      <c r="A2416" s="16"/>
      <c r="B2416" s="332">
        <f t="shared" si="81"/>
        <v>132</v>
      </c>
      <c r="C2416" s="58" t="s">
        <v>1047</v>
      </c>
      <c r="D2416" s="139" t="s">
        <v>1046</v>
      </c>
      <c r="E2416" s="39" t="s">
        <v>2791</v>
      </c>
      <c r="F2416" s="246" t="s">
        <v>4619</v>
      </c>
      <c r="G2416" s="359"/>
      <c r="H2416" s="83"/>
      <c r="I2416" s="83"/>
      <c r="J2416" s="48"/>
      <c r="K2416" s="36"/>
      <c r="L2416" s="98">
        <v>38362</v>
      </c>
      <c r="M2416" s="98"/>
      <c r="N2416" t="str">
        <f t="shared" si="82"/>
        <v/>
      </c>
    </row>
    <row r="2417" spans="1:14" ht="26.4" hidden="1" outlineLevel="2">
      <c r="A2417" s="16"/>
      <c r="B2417" s="332">
        <f t="shared" si="81"/>
        <v>132</v>
      </c>
      <c r="C2417" s="58" t="s">
        <v>5156</v>
      </c>
      <c r="D2417" s="139" t="s">
        <v>5155</v>
      </c>
      <c r="E2417" s="39" t="s">
        <v>2791</v>
      </c>
      <c r="F2417" s="246" t="s">
        <v>4619</v>
      </c>
      <c r="G2417" s="359"/>
      <c r="H2417" s="83"/>
      <c r="I2417" s="83"/>
      <c r="J2417" s="48"/>
      <c r="K2417" s="36"/>
      <c r="L2417" s="98">
        <v>38362</v>
      </c>
      <c r="M2417" s="98"/>
      <c r="N2417" t="str">
        <f t="shared" si="82"/>
        <v/>
      </c>
    </row>
    <row r="2418" spans="1:14" hidden="1" outlineLevel="2">
      <c r="A2418" s="16"/>
      <c r="B2418" s="332">
        <f t="shared" si="81"/>
        <v>132</v>
      </c>
      <c r="C2418" s="58" t="s">
        <v>2595</v>
      </c>
      <c r="D2418" s="139" t="s">
        <v>2873</v>
      </c>
      <c r="E2418" s="47" t="s">
        <v>2791</v>
      </c>
      <c r="F2418" s="210" t="s">
        <v>4619</v>
      </c>
      <c r="G2418" s="359"/>
      <c r="H2418" s="83"/>
      <c r="I2418" s="83"/>
      <c r="J2418" s="48"/>
      <c r="K2418" s="36"/>
      <c r="L2418" s="98">
        <v>38362</v>
      </c>
      <c r="M2418" s="98"/>
      <c r="N2418" t="str">
        <f t="shared" si="82"/>
        <v/>
      </c>
    </row>
    <row r="2419" spans="1:14" ht="26.4" hidden="1" outlineLevel="2">
      <c r="A2419" s="16"/>
      <c r="B2419" s="332">
        <f t="shared" si="81"/>
        <v>132</v>
      </c>
      <c r="C2419" s="58" t="s">
        <v>5152</v>
      </c>
      <c r="D2419" s="139" t="s">
        <v>5151</v>
      </c>
      <c r="E2419" s="47" t="s">
        <v>2791</v>
      </c>
      <c r="F2419" s="210" t="s">
        <v>4619</v>
      </c>
      <c r="G2419" s="359"/>
      <c r="H2419" s="83"/>
      <c r="I2419" s="83"/>
      <c r="J2419" s="48"/>
      <c r="K2419" s="36"/>
      <c r="L2419" s="98">
        <v>38362</v>
      </c>
      <c r="M2419" s="98"/>
      <c r="N2419" t="str">
        <f t="shared" si="82"/>
        <v/>
      </c>
    </row>
    <row r="2420" spans="1:14" ht="26.4" hidden="1" outlineLevel="2">
      <c r="A2420" s="16"/>
      <c r="B2420" s="332">
        <f t="shared" si="81"/>
        <v>132</v>
      </c>
      <c r="C2420" s="58" t="s">
        <v>4514</v>
      </c>
      <c r="D2420" s="139" t="s">
        <v>4513</v>
      </c>
      <c r="E2420" s="47" t="s">
        <v>2791</v>
      </c>
      <c r="F2420" s="210" t="s">
        <v>4619</v>
      </c>
      <c r="G2420" s="359"/>
      <c r="H2420" s="83"/>
      <c r="I2420" s="83"/>
      <c r="J2420" s="48"/>
      <c r="K2420" s="36"/>
      <c r="L2420" s="98">
        <v>38362</v>
      </c>
      <c r="M2420" s="98"/>
      <c r="N2420" t="str">
        <f t="shared" si="82"/>
        <v/>
      </c>
    </row>
    <row r="2421" spans="1:14" hidden="1" outlineLevel="2">
      <c r="A2421" s="16"/>
      <c r="B2421" s="332">
        <f t="shared" si="81"/>
        <v>132</v>
      </c>
      <c r="C2421" s="19" t="s">
        <v>723</v>
      </c>
      <c r="D2421" s="42" t="s">
        <v>722</v>
      </c>
      <c r="E2421" s="246" t="s">
        <v>1156</v>
      </c>
      <c r="F2421" s="246" t="s">
        <v>4676</v>
      </c>
      <c r="G2421" s="359"/>
      <c r="H2421" s="83"/>
      <c r="I2421" s="83"/>
      <c r="J2421" s="48"/>
      <c r="K2421" s="36"/>
      <c r="L2421" s="98">
        <v>41671</v>
      </c>
      <c r="M2421" s="98"/>
      <c r="N2421" t="str">
        <f t="shared" si="82"/>
        <v>DUPLICATE</v>
      </c>
    </row>
    <row r="2422" spans="1:14" hidden="1" outlineLevel="2">
      <c r="A2422" s="16"/>
      <c r="B2422" s="332">
        <f t="shared" si="81"/>
        <v>132</v>
      </c>
      <c r="C2422" s="58" t="s">
        <v>4133</v>
      </c>
      <c r="D2422" s="139" t="s">
        <v>58</v>
      </c>
      <c r="E2422" s="47" t="s">
        <v>2791</v>
      </c>
      <c r="F2422" s="210" t="s">
        <v>4619</v>
      </c>
      <c r="G2422" s="359"/>
      <c r="H2422" s="83"/>
      <c r="I2422" s="83"/>
      <c r="J2422" s="48"/>
      <c r="K2422" s="36"/>
      <c r="L2422" s="98">
        <v>38362</v>
      </c>
      <c r="M2422" s="98"/>
      <c r="N2422" t="str">
        <f t="shared" si="82"/>
        <v/>
      </c>
    </row>
    <row r="2423" spans="1:14" hidden="1" outlineLevel="2">
      <c r="A2423" s="16"/>
      <c r="B2423" s="332">
        <f t="shared" si="81"/>
        <v>132</v>
      </c>
      <c r="C2423" s="58" t="s">
        <v>2772</v>
      </c>
      <c r="D2423" s="139" t="s">
        <v>2771</v>
      </c>
      <c r="E2423" s="47" t="s">
        <v>2791</v>
      </c>
      <c r="F2423" s="210" t="s">
        <v>4619</v>
      </c>
      <c r="G2423" s="359"/>
      <c r="H2423" s="83"/>
      <c r="I2423" s="83"/>
      <c r="J2423" s="48"/>
      <c r="K2423" s="36"/>
      <c r="L2423" s="98">
        <v>38362</v>
      </c>
      <c r="M2423" s="98"/>
      <c r="N2423" t="str">
        <f t="shared" si="82"/>
        <v/>
      </c>
    </row>
    <row r="2424" spans="1:14" ht="26.4" hidden="1" outlineLevel="2">
      <c r="A2424" s="16"/>
      <c r="B2424" s="332">
        <f t="shared" si="81"/>
        <v>132</v>
      </c>
      <c r="C2424" s="58" t="s">
        <v>1695</v>
      </c>
      <c r="D2424" s="139" t="s">
        <v>1694</v>
      </c>
      <c r="E2424" s="39" t="s">
        <v>2791</v>
      </c>
      <c r="F2424" s="246" t="s">
        <v>4619</v>
      </c>
      <c r="G2424" s="359"/>
      <c r="H2424" s="83"/>
      <c r="I2424" s="83"/>
      <c r="J2424" s="48"/>
      <c r="K2424" s="36"/>
      <c r="L2424" s="98">
        <v>38362</v>
      </c>
      <c r="M2424" s="98"/>
      <c r="N2424" t="str">
        <f t="shared" si="82"/>
        <v/>
      </c>
    </row>
    <row r="2425" spans="1:14" hidden="1" outlineLevel="2">
      <c r="A2425" s="16"/>
      <c r="B2425" s="332">
        <f t="shared" si="81"/>
        <v>132</v>
      </c>
      <c r="C2425" s="58" t="s">
        <v>556</v>
      </c>
      <c r="D2425" s="139" t="s">
        <v>557</v>
      </c>
      <c r="E2425" s="39" t="s">
        <v>2791</v>
      </c>
      <c r="F2425" s="246" t="s">
        <v>4619</v>
      </c>
      <c r="G2425" s="359"/>
      <c r="H2425" s="83"/>
      <c r="I2425" s="83"/>
      <c r="J2425" s="48"/>
      <c r="K2425" s="36"/>
      <c r="L2425" s="98">
        <v>40940</v>
      </c>
      <c r="M2425" s="98"/>
      <c r="N2425" t="str">
        <f t="shared" si="82"/>
        <v>DUPLICATE</v>
      </c>
    </row>
    <row r="2426" spans="1:14" hidden="1" outlineLevel="2">
      <c r="A2426" s="16"/>
      <c r="B2426" s="332">
        <f t="shared" si="81"/>
        <v>132</v>
      </c>
      <c r="C2426" s="58" t="s">
        <v>554</v>
      </c>
      <c r="D2426" s="139" t="s">
        <v>555</v>
      </c>
      <c r="E2426" s="39" t="s">
        <v>2791</v>
      </c>
      <c r="F2426" s="246" t="s">
        <v>4619</v>
      </c>
      <c r="G2426" s="359"/>
      <c r="H2426" s="83"/>
      <c r="I2426" s="83"/>
      <c r="J2426" s="48"/>
      <c r="K2426" s="36"/>
      <c r="L2426" s="98">
        <v>40940</v>
      </c>
      <c r="M2426" s="98"/>
      <c r="N2426" t="str">
        <f t="shared" si="82"/>
        <v>DUPLICATE</v>
      </c>
    </row>
    <row r="2427" spans="1:14" hidden="1" outlineLevel="2">
      <c r="A2427" s="16"/>
      <c r="B2427" s="332">
        <f t="shared" si="81"/>
        <v>132</v>
      </c>
      <c r="C2427" s="58" t="s">
        <v>505</v>
      </c>
      <c r="D2427" s="139" t="s">
        <v>504</v>
      </c>
      <c r="E2427" s="47" t="s">
        <v>2791</v>
      </c>
      <c r="F2427" s="210" t="s">
        <v>4619</v>
      </c>
      <c r="G2427" s="359"/>
      <c r="H2427" s="83"/>
      <c r="I2427" s="83"/>
      <c r="J2427" s="48"/>
      <c r="K2427" s="36"/>
      <c r="L2427" s="98">
        <v>38362</v>
      </c>
      <c r="M2427" s="98"/>
      <c r="N2427" t="str">
        <f t="shared" si="82"/>
        <v/>
      </c>
    </row>
    <row r="2428" spans="1:14" hidden="1" outlineLevel="2">
      <c r="A2428" s="16"/>
      <c r="B2428" s="332">
        <f t="shared" si="81"/>
        <v>132</v>
      </c>
      <c r="C2428" s="58" t="s">
        <v>503</v>
      </c>
      <c r="D2428" s="139" t="s">
        <v>502</v>
      </c>
      <c r="E2428" s="47" t="s">
        <v>2791</v>
      </c>
      <c r="F2428" s="210" t="s">
        <v>4619</v>
      </c>
      <c r="G2428" s="359"/>
      <c r="H2428" s="83"/>
      <c r="I2428" s="83"/>
      <c r="J2428" s="48"/>
      <c r="K2428" s="36"/>
      <c r="L2428" s="98">
        <v>38362</v>
      </c>
      <c r="M2428" s="98"/>
      <c r="N2428" t="str">
        <f t="shared" si="82"/>
        <v/>
      </c>
    </row>
    <row r="2429" spans="1:14" ht="26.4" hidden="1" outlineLevel="2">
      <c r="A2429" s="16"/>
      <c r="B2429" s="332">
        <f t="shared" si="81"/>
        <v>132</v>
      </c>
      <c r="C2429" s="58" t="s">
        <v>2102</v>
      </c>
      <c r="D2429" s="139" t="s">
        <v>2101</v>
      </c>
      <c r="E2429" s="39" t="s">
        <v>2791</v>
      </c>
      <c r="F2429" s="246" t="s">
        <v>4619</v>
      </c>
      <c r="G2429" s="359"/>
      <c r="H2429" s="83"/>
      <c r="I2429" s="83"/>
      <c r="J2429" s="48"/>
      <c r="K2429" s="36"/>
      <c r="L2429" s="98">
        <v>38362</v>
      </c>
      <c r="M2429" s="98"/>
      <c r="N2429" t="str">
        <f t="shared" si="82"/>
        <v/>
      </c>
    </row>
    <row r="2430" spans="1:14" ht="26.4" hidden="1" outlineLevel="2">
      <c r="A2430" s="16"/>
      <c r="B2430" s="332">
        <f t="shared" si="81"/>
        <v>132</v>
      </c>
      <c r="C2430" s="58" t="s">
        <v>2768</v>
      </c>
      <c r="D2430" s="139" t="s">
        <v>2767</v>
      </c>
      <c r="E2430" s="39" t="s">
        <v>2791</v>
      </c>
      <c r="F2430" s="246" t="s">
        <v>4619</v>
      </c>
      <c r="G2430" s="359"/>
      <c r="H2430" s="83"/>
      <c r="I2430" s="83"/>
      <c r="J2430" s="48"/>
      <c r="K2430" s="36"/>
      <c r="L2430" s="98">
        <v>38362</v>
      </c>
      <c r="M2430" s="98"/>
      <c r="N2430" t="str">
        <f t="shared" si="82"/>
        <v/>
      </c>
    </row>
    <row r="2431" spans="1:14" hidden="1" outlineLevel="2">
      <c r="A2431" s="16"/>
      <c r="B2431" s="332">
        <f t="shared" si="81"/>
        <v>132</v>
      </c>
      <c r="C2431" s="58" t="s">
        <v>984</v>
      </c>
      <c r="D2431" s="139" t="s">
        <v>3294</v>
      </c>
      <c r="E2431" s="47" t="s">
        <v>2791</v>
      </c>
      <c r="F2431" s="210" t="s">
        <v>4619</v>
      </c>
      <c r="G2431" s="359"/>
      <c r="H2431" s="83"/>
      <c r="I2431" s="83"/>
      <c r="J2431" s="48"/>
      <c r="K2431" s="36"/>
      <c r="L2431" s="98">
        <v>38362</v>
      </c>
      <c r="M2431" s="98"/>
      <c r="N2431" t="str">
        <f t="shared" si="82"/>
        <v/>
      </c>
    </row>
    <row r="2432" spans="1:14" hidden="1" outlineLevel="2">
      <c r="A2432" s="16"/>
      <c r="B2432" s="332">
        <f t="shared" ref="B2432:B2495" si="83">IF(A2432&gt;0,A2432,B2431)</f>
        <v>132</v>
      </c>
      <c r="C2432" s="58" t="s">
        <v>1225</v>
      </c>
      <c r="D2432" s="139" t="s">
        <v>3093</v>
      </c>
      <c r="E2432" s="47" t="s">
        <v>2791</v>
      </c>
      <c r="F2432" s="210" t="s">
        <v>4619</v>
      </c>
      <c r="G2432" s="359"/>
      <c r="H2432" s="83"/>
      <c r="I2432" s="83"/>
      <c r="J2432" s="48"/>
      <c r="K2432" s="36"/>
      <c r="L2432" s="98">
        <v>38362</v>
      </c>
      <c r="M2432" s="98"/>
      <c r="N2432" t="str">
        <f t="shared" si="82"/>
        <v/>
      </c>
    </row>
    <row r="2433" spans="1:14" ht="26.4" hidden="1" outlineLevel="2">
      <c r="A2433" s="16"/>
      <c r="B2433" s="332">
        <f t="shared" si="83"/>
        <v>132</v>
      </c>
      <c r="C2433" s="58" t="s">
        <v>1445</v>
      </c>
      <c r="D2433" s="139" t="s">
        <v>1444</v>
      </c>
      <c r="E2433" s="39" t="s">
        <v>2791</v>
      </c>
      <c r="F2433" s="246" t="s">
        <v>4619</v>
      </c>
      <c r="G2433" s="359"/>
      <c r="H2433" s="83"/>
      <c r="I2433" s="83"/>
      <c r="J2433" s="48"/>
      <c r="K2433" s="36"/>
      <c r="L2433" s="98">
        <v>38362</v>
      </c>
      <c r="M2433" s="98"/>
      <c r="N2433" t="str">
        <f t="shared" si="82"/>
        <v/>
      </c>
    </row>
    <row r="2434" spans="1:14" ht="26.4" hidden="1" outlineLevel="2">
      <c r="A2434" s="16"/>
      <c r="B2434" s="332">
        <f t="shared" si="83"/>
        <v>132</v>
      </c>
      <c r="C2434" s="58" t="s">
        <v>889</v>
      </c>
      <c r="D2434" s="139" t="s">
        <v>888</v>
      </c>
      <c r="E2434" s="47" t="s">
        <v>2791</v>
      </c>
      <c r="F2434" s="210" t="s">
        <v>4619</v>
      </c>
      <c r="G2434" s="359"/>
      <c r="H2434" s="83"/>
      <c r="I2434" s="83"/>
      <c r="J2434" s="48"/>
      <c r="K2434" s="36"/>
      <c r="L2434" s="98">
        <v>38362</v>
      </c>
      <c r="M2434" s="98"/>
      <c r="N2434" t="str">
        <f t="shared" si="82"/>
        <v/>
      </c>
    </row>
    <row r="2435" spans="1:14" hidden="1" outlineLevel="2">
      <c r="A2435" s="16"/>
      <c r="B2435" s="332">
        <f t="shared" si="83"/>
        <v>132</v>
      </c>
      <c r="C2435" s="58" t="s">
        <v>2020</v>
      </c>
      <c r="D2435" s="139" t="s">
        <v>2019</v>
      </c>
      <c r="E2435" s="47" t="s">
        <v>2791</v>
      </c>
      <c r="F2435" s="210" t="s">
        <v>4619</v>
      </c>
      <c r="G2435" s="359"/>
      <c r="H2435" s="83"/>
      <c r="I2435" s="83"/>
      <c r="J2435" s="48"/>
      <c r="K2435" s="36"/>
      <c r="L2435" s="98">
        <v>38362</v>
      </c>
      <c r="M2435" s="98"/>
      <c r="N2435" t="str">
        <f t="shared" si="82"/>
        <v/>
      </c>
    </row>
    <row r="2436" spans="1:14" hidden="1" outlineLevel="2">
      <c r="A2436" s="16"/>
      <c r="B2436" s="332">
        <f t="shared" si="83"/>
        <v>132</v>
      </c>
      <c r="C2436" s="58" t="s">
        <v>1242</v>
      </c>
      <c r="D2436" s="139" t="s">
        <v>1241</v>
      </c>
      <c r="E2436" s="47" t="s">
        <v>2791</v>
      </c>
      <c r="F2436" s="210" t="s">
        <v>4619</v>
      </c>
      <c r="G2436" s="359"/>
      <c r="H2436" s="83"/>
      <c r="I2436" s="83"/>
      <c r="J2436" s="48"/>
      <c r="K2436" s="36"/>
      <c r="L2436" s="98">
        <v>38362</v>
      </c>
      <c r="M2436" s="98"/>
      <c r="N2436" t="str">
        <f t="shared" si="82"/>
        <v/>
      </c>
    </row>
    <row r="2437" spans="1:14" hidden="1" outlineLevel="2">
      <c r="A2437" s="16"/>
      <c r="B2437" s="332">
        <f t="shared" si="83"/>
        <v>132</v>
      </c>
      <c r="C2437" s="58" t="s">
        <v>1783</v>
      </c>
      <c r="D2437" s="139" t="s">
        <v>3375</v>
      </c>
      <c r="E2437" s="47" t="s">
        <v>2791</v>
      </c>
      <c r="F2437" s="210" t="s">
        <v>4619</v>
      </c>
      <c r="G2437" s="359"/>
      <c r="H2437" s="83"/>
      <c r="I2437" s="83"/>
      <c r="J2437" s="48"/>
      <c r="K2437" s="36"/>
      <c r="L2437" s="98">
        <v>38362</v>
      </c>
      <c r="M2437" s="98"/>
      <c r="N2437" t="str">
        <f t="shared" si="82"/>
        <v/>
      </c>
    </row>
    <row r="2438" spans="1:14" hidden="1" outlineLevel="2">
      <c r="A2438" s="16"/>
      <c r="B2438" s="332">
        <f t="shared" si="83"/>
        <v>132</v>
      </c>
      <c r="C2438" s="58" t="s">
        <v>1240</v>
      </c>
      <c r="D2438" s="139" t="s">
        <v>1239</v>
      </c>
      <c r="E2438" s="47" t="s">
        <v>2791</v>
      </c>
      <c r="F2438" s="210" t="s">
        <v>4619</v>
      </c>
      <c r="G2438" s="359"/>
      <c r="H2438" s="83"/>
      <c r="I2438" s="83"/>
      <c r="J2438" s="48"/>
      <c r="K2438" s="36"/>
      <c r="L2438" s="98">
        <v>38362</v>
      </c>
      <c r="M2438" s="98"/>
      <c r="N2438" t="str">
        <f t="shared" si="82"/>
        <v/>
      </c>
    </row>
    <row r="2439" spans="1:14" ht="39.6" hidden="1" outlineLevel="2">
      <c r="A2439" s="16"/>
      <c r="B2439" s="332">
        <f t="shared" si="83"/>
        <v>132</v>
      </c>
      <c r="C2439" s="58" t="s">
        <v>2100</v>
      </c>
      <c r="D2439" s="139" t="s">
        <v>4146</v>
      </c>
      <c r="E2439" s="39" t="s">
        <v>2791</v>
      </c>
      <c r="F2439" s="246" t="s">
        <v>4619</v>
      </c>
      <c r="G2439" s="359"/>
      <c r="H2439" s="83"/>
      <c r="I2439" s="83"/>
      <c r="J2439" s="48"/>
      <c r="K2439" s="36"/>
      <c r="L2439" s="98">
        <v>38362</v>
      </c>
      <c r="M2439" s="98"/>
      <c r="N2439" t="str">
        <f t="shared" si="82"/>
        <v/>
      </c>
    </row>
    <row r="2440" spans="1:14" ht="26.4" hidden="1" outlineLevel="2">
      <c r="A2440" s="16"/>
      <c r="B2440" s="332">
        <f t="shared" si="83"/>
        <v>132</v>
      </c>
      <c r="C2440" s="58" t="s">
        <v>4317</v>
      </c>
      <c r="D2440" s="139" t="s">
        <v>4316</v>
      </c>
      <c r="E2440" s="39" t="s">
        <v>2791</v>
      </c>
      <c r="F2440" s="246" t="s">
        <v>4619</v>
      </c>
      <c r="G2440" s="359"/>
      <c r="H2440" s="83"/>
      <c r="I2440" s="83"/>
      <c r="J2440" s="48"/>
      <c r="K2440" s="36"/>
      <c r="L2440" s="98">
        <v>38362</v>
      </c>
      <c r="M2440" s="98"/>
      <c r="N2440" t="str">
        <f t="shared" si="82"/>
        <v/>
      </c>
    </row>
    <row r="2441" spans="1:14" hidden="1" outlineLevel="2">
      <c r="A2441" s="16"/>
      <c r="B2441" s="332">
        <f t="shared" si="83"/>
        <v>132</v>
      </c>
      <c r="C2441" s="58" t="s">
        <v>2835</v>
      </c>
      <c r="D2441" s="139" t="s">
        <v>2834</v>
      </c>
      <c r="E2441" s="47" t="s">
        <v>2791</v>
      </c>
      <c r="F2441" s="210" t="s">
        <v>4619</v>
      </c>
      <c r="G2441" s="359"/>
      <c r="H2441" s="83"/>
      <c r="I2441" s="83"/>
      <c r="J2441" s="48"/>
      <c r="K2441" s="36"/>
      <c r="L2441" s="98">
        <v>38362</v>
      </c>
      <c r="M2441" s="98"/>
      <c r="N2441" t="str">
        <f t="shared" si="82"/>
        <v/>
      </c>
    </row>
    <row r="2442" spans="1:14" hidden="1" outlineLevel="2">
      <c r="A2442" s="16"/>
      <c r="B2442" s="332">
        <f t="shared" si="83"/>
        <v>132</v>
      </c>
      <c r="C2442" s="58" t="s">
        <v>1691</v>
      </c>
      <c r="D2442" s="139" t="s">
        <v>1690</v>
      </c>
      <c r="E2442" s="47" t="s">
        <v>2791</v>
      </c>
      <c r="F2442" s="210" t="s">
        <v>4619</v>
      </c>
      <c r="G2442" s="359"/>
      <c r="H2442" s="83"/>
      <c r="I2442" s="83"/>
      <c r="J2442" s="48"/>
      <c r="K2442" s="36"/>
      <c r="L2442" s="98">
        <v>38362</v>
      </c>
      <c r="M2442" s="98"/>
      <c r="N2442" t="str">
        <f t="shared" si="82"/>
        <v/>
      </c>
    </row>
    <row r="2443" spans="1:14" hidden="1" outlineLevel="2">
      <c r="A2443" s="16"/>
      <c r="B2443" s="332">
        <f t="shared" si="83"/>
        <v>132</v>
      </c>
      <c r="C2443" s="58" t="s">
        <v>3456</v>
      </c>
      <c r="D2443" s="139" t="s">
        <v>3455</v>
      </c>
      <c r="E2443" s="47" t="s">
        <v>2791</v>
      </c>
      <c r="F2443" s="210" t="s">
        <v>4619</v>
      </c>
      <c r="G2443" s="359"/>
      <c r="H2443" s="83"/>
      <c r="I2443" s="83"/>
      <c r="J2443" s="48"/>
      <c r="K2443" s="36"/>
      <c r="L2443" s="98">
        <v>38362</v>
      </c>
      <c r="M2443" s="98"/>
      <c r="N2443" t="str">
        <f t="shared" si="82"/>
        <v/>
      </c>
    </row>
    <row r="2444" spans="1:14" hidden="1" outlineLevel="2">
      <c r="A2444" s="16"/>
      <c r="B2444" s="332">
        <f t="shared" si="83"/>
        <v>132</v>
      </c>
      <c r="C2444" s="58" t="s">
        <v>1065</v>
      </c>
      <c r="D2444" s="139" t="s">
        <v>1064</v>
      </c>
      <c r="E2444" s="47" t="s">
        <v>2791</v>
      </c>
      <c r="F2444" s="210" t="s">
        <v>4619</v>
      </c>
      <c r="G2444" s="359"/>
      <c r="H2444" s="83"/>
      <c r="I2444" s="83"/>
      <c r="J2444" s="48"/>
      <c r="K2444" s="36"/>
      <c r="L2444" s="98">
        <v>38362</v>
      </c>
      <c r="M2444" s="98"/>
      <c r="N2444" t="str">
        <f t="shared" si="82"/>
        <v/>
      </c>
    </row>
    <row r="2445" spans="1:14" hidden="1" outlineLevel="2">
      <c r="A2445" s="16"/>
      <c r="B2445" s="332">
        <f t="shared" si="83"/>
        <v>132</v>
      </c>
      <c r="C2445" s="58" t="s">
        <v>887</v>
      </c>
      <c r="D2445" s="139" t="s">
        <v>886</v>
      </c>
      <c r="E2445" s="47" t="s">
        <v>2791</v>
      </c>
      <c r="F2445" s="210" t="s">
        <v>4619</v>
      </c>
      <c r="G2445" s="359"/>
      <c r="H2445" s="83"/>
      <c r="I2445" s="83"/>
      <c r="J2445" s="48"/>
      <c r="K2445" s="36"/>
      <c r="L2445" s="98">
        <v>38362</v>
      </c>
      <c r="M2445" s="98"/>
      <c r="N2445" t="str">
        <f t="shared" si="82"/>
        <v/>
      </c>
    </row>
    <row r="2446" spans="1:14" hidden="1" outlineLevel="2">
      <c r="A2446" s="16"/>
      <c r="B2446" s="332">
        <f t="shared" si="83"/>
        <v>132</v>
      </c>
      <c r="C2446" s="58" t="s">
        <v>2563</v>
      </c>
      <c r="D2446" s="139" t="s">
        <v>2562</v>
      </c>
      <c r="E2446" s="47" t="s">
        <v>2791</v>
      </c>
      <c r="F2446" s="210" t="s">
        <v>4619</v>
      </c>
      <c r="G2446" s="359"/>
      <c r="H2446" s="83"/>
      <c r="I2446" s="83"/>
      <c r="J2446" s="48"/>
      <c r="K2446" s="36"/>
      <c r="L2446" s="98">
        <v>38362</v>
      </c>
      <c r="M2446" s="98"/>
      <c r="N2446" t="str">
        <f t="shared" si="82"/>
        <v/>
      </c>
    </row>
    <row r="2447" spans="1:14" hidden="1" outlineLevel="2">
      <c r="A2447" s="16"/>
      <c r="B2447" s="332">
        <f t="shared" si="83"/>
        <v>132</v>
      </c>
      <c r="C2447" s="58" t="s">
        <v>879</v>
      </c>
      <c r="D2447" s="139" t="s">
        <v>878</v>
      </c>
      <c r="E2447" s="47" t="s">
        <v>2791</v>
      </c>
      <c r="F2447" s="210" t="s">
        <v>4619</v>
      </c>
      <c r="G2447" s="359"/>
      <c r="H2447" s="83"/>
      <c r="I2447" s="83"/>
      <c r="J2447" s="48"/>
      <c r="K2447" s="36"/>
      <c r="L2447" s="98">
        <v>38362</v>
      </c>
      <c r="M2447" s="98"/>
      <c r="N2447" t="str">
        <f t="shared" ref="N2447:N2510" si="84">IF(D2447="NA","",IF(COUNTIF($D$2:$D$4998,D2447)&gt;1,"DUPLICATE",""))</f>
        <v/>
      </c>
    </row>
    <row r="2448" spans="1:14" hidden="1" outlineLevel="2">
      <c r="A2448" s="16"/>
      <c r="B2448" s="332">
        <f t="shared" si="83"/>
        <v>132</v>
      </c>
      <c r="C2448" s="58" t="s">
        <v>354</v>
      </c>
      <c r="D2448" s="139" t="s">
        <v>2032</v>
      </c>
      <c r="E2448" s="47" t="s">
        <v>2791</v>
      </c>
      <c r="F2448" s="210" t="s">
        <v>4619</v>
      </c>
      <c r="G2448" s="359"/>
      <c r="H2448" s="83"/>
      <c r="I2448" s="83"/>
      <c r="J2448" s="48"/>
      <c r="K2448" s="36"/>
      <c r="L2448" s="98">
        <v>38362</v>
      </c>
      <c r="M2448" s="98"/>
      <c r="N2448" t="str">
        <f t="shared" si="84"/>
        <v/>
      </c>
    </row>
    <row r="2449" spans="1:14" hidden="1" outlineLevel="2">
      <c r="A2449" s="16"/>
      <c r="B2449" s="332">
        <f t="shared" si="83"/>
        <v>132</v>
      </c>
      <c r="C2449" s="58" t="s">
        <v>881</v>
      </c>
      <c r="D2449" s="139" t="s">
        <v>880</v>
      </c>
      <c r="E2449" s="47" t="s">
        <v>2791</v>
      </c>
      <c r="F2449" s="210" t="s">
        <v>4619</v>
      </c>
      <c r="G2449" s="359"/>
      <c r="H2449" s="83"/>
      <c r="I2449" s="83"/>
      <c r="J2449" s="48"/>
      <c r="K2449" s="36"/>
      <c r="L2449" s="98">
        <v>38362</v>
      </c>
      <c r="M2449" s="98"/>
      <c r="N2449" t="str">
        <f t="shared" si="84"/>
        <v/>
      </c>
    </row>
    <row r="2450" spans="1:14" hidden="1" outlineLevel="2">
      <c r="A2450" s="16"/>
      <c r="B2450" s="332">
        <f t="shared" si="83"/>
        <v>132</v>
      </c>
      <c r="C2450" s="58" t="s">
        <v>2065</v>
      </c>
      <c r="D2450" s="139" t="s">
        <v>2064</v>
      </c>
      <c r="E2450" s="47" t="s">
        <v>2791</v>
      </c>
      <c r="F2450" s="210" t="s">
        <v>4619</v>
      </c>
      <c r="G2450" s="359"/>
      <c r="H2450" s="83"/>
      <c r="I2450" s="83"/>
      <c r="J2450" s="48"/>
      <c r="K2450" s="36"/>
      <c r="L2450" s="98">
        <v>38362</v>
      </c>
      <c r="M2450" s="98"/>
      <c r="N2450" t="str">
        <f t="shared" si="84"/>
        <v/>
      </c>
    </row>
    <row r="2451" spans="1:14" ht="26.4" hidden="1" outlineLevel="2">
      <c r="A2451" s="16"/>
      <c r="B2451" s="332">
        <f t="shared" si="83"/>
        <v>132</v>
      </c>
      <c r="C2451" s="58" t="s">
        <v>4357</v>
      </c>
      <c r="D2451" s="139" t="s">
        <v>514</v>
      </c>
      <c r="E2451" s="39" t="s">
        <v>2791</v>
      </c>
      <c r="F2451" s="246" t="s">
        <v>4619</v>
      </c>
      <c r="G2451" s="359"/>
      <c r="H2451" s="83"/>
      <c r="I2451" s="83"/>
      <c r="J2451" s="48"/>
      <c r="K2451" s="36"/>
      <c r="L2451" s="98">
        <v>38362</v>
      </c>
      <c r="M2451" s="98"/>
      <c r="N2451" t="str">
        <f t="shared" si="84"/>
        <v/>
      </c>
    </row>
    <row r="2452" spans="1:14" hidden="1" outlineLevel="2">
      <c r="A2452" s="16"/>
      <c r="B2452" s="332">
        <f t="shared" si="83"/>
        <v>132</v>
      </c>
      <c r="C2452" s="58" t="s">
        <v>2774</v>
      </c>
      <c r="D2452" s="139" t="s">
        <v>2773</v>
      </c>
      <c r="E2452" s="47" t="s">
        <v>2791</v>
      </c>
      <c r="F2452" s="210" t="s">
        <v>4619</v>
      </c>
      <c r="G2452" s="359"/>
      <c r="H2452" s="83"/>
      <c r="I2452" s="83"/>
      <c r="J2452" s="48"/>
      <c r="K2452" s="36"/>
      <c r="L2452" s="98">
        <v>38362</v>
      </c>
      <c r="M2452" s="98"/>
      <c r="N2452" t="str">
        <f t="shared" si="84"/>
        <v/>
      </c>
    </row>
    <row r="2453" spans="1:14" hidden="1" outlineLevel="2">
      <c r="A2453" s="16"/>
      <c r="B2453" s="332">
        <f t="shared" si="83"/>
        <v>132</v>
      </c>
      <c r="C2453" s="58" t="s">
        <v>1234</v>
      </c>
      <c r="D2453" s="139" t="s">
        <v>1233</v>
      </c>
      <c r="E2453" s="47" t="s">
        <v>2791</v>
      </c>
      <c r="F2453" s="210" t="s">
        <v>4619</v>
      </c>
      <c r="G2453" s="359"/>
      <c r="H2453" s="83"/>
      <c r="I2453" s="83"/>
      <c r="J2453" s="48"/>
      <c r="K2453" s="36"/>
      <c r="L2453" s="98">
        <v>38362</v>
      </c>
      <c r="M2453" s="98"/>
      <c r="N2453" t="str">
        <f t="shared" si="84"/>
        <v/>
      </c>
    </row>
    <row r="2454" spans="1:14" hidden="1" outlineLevel="2">
      <c r="A2454" s="16"/>
      <c r="B2454" s="332">
        <f t="shared" si="83"/>
        <v>132</v>
      </c>
      <c r="C2454" s="58" t="s">
        <v>5148</v>
      </c>
      <c r="D2454" s="139" t="s">
        <v>5147</v>
      </c>
      <c r="E2454" s="47" t="s">
        <v>2791</v>
      </c>
      <c r="F2454" s="210" t="s">
        <v>4619</v>
      </c>
      <c r="G2454" s="359"/>
      <c r="H2454" s="83"/>
      <c r="I2454" s="83"/>
      <c r="J2454" s="48"/>
      <c r="K2454" s="36"/>
      <c r="L2454" s="98">
        <v>38362</v>
      </c>
      <c r="M2454" s="98"/>
      <c r="N2454" t="str">
        <f t="shared" si="84"/>
        <v/>
      </c>
    </row>
    <row r="2455" spans="1:14" hidden="1" outlineLevel="2">
      <c r="A2455" s="16"/>
      <c r="B2455" s="332">
        <f t="shared" si="83"/>
        <v>132</v>
      </c>
      <c r="C2455" s="58" t="s">
        <v>1666</v>
      </c>
      <c r="D2455" s="139" t="s">
        <v>1068</v>
      </c>
      <c r="E2455" s="47" t="s">
        <v>2791</v>
      </c>
      <c r="F2455" s="210" t="s">
        <v>4619</v>
      </c>
      <c r="G2455" s="359"/>
      <c r="H2455" s="83"/>
      <c r="I2455" s="83"/>
      <c r="J2455" s="48"/>
      <c r="K2455" s="36"/>
      <c r="L2455" s="98">
        <v>38362</v>
      </c>
      <c r="M2455" s="98"/>
      <c r="N2455" t="str">
        <f t="shared" si="84"/>
        <v/>
      </c>
    </row>
    <row r="2456" spans="1:14" ht="26.4" hidden="1" outlineLevel="2">
      <c r="A2456" s="16"/>
      <c r="B2456" s="332">
        <f t="shared" si="83"/>
        <v>132</v>
      </c>
      <c r="C2456" s="58" t="s">
        <v>553</v>
      </c>
      <c r="D2456" s="139" t="s">
        <v>574</v>
      </c>
      <c r="E2456" s="47" t="s">
        <v>2791</v>
      </c>
      <c r="F2456" s="210" t="s">
        <v>4619</v>
      </c>
      <c r="G2456" s="359"/>
      <c r="H2456" s="83"/>
      <c r="I2456" s="83"/>
      <c r="J2456" s="48"/>
      <c r="K2456" s="36"/>
      <c r="L2456" s="98">
        <v>40940</v>
      </c>
      <c r="M2456" s="98"/>
      <c r="N2456" t="str">
        <f t="shared" si="84"/>
        <v>DUPLICATE</v>
      </c>
    </row>
    <row r="2457" spans="1:14" ht="26.4" hidden="1" outlineLevel="2">
      <c r="A2457" s="16"/>
      <c r="B2457" s="332">
        <f t="shared" si="83"/>
        <v>132</v>
      </c>
      <c r="C2457" s="395" t="s">
        <v>6662</v>
      </c>
      <c r="D2457" s="584" t="s">
        <v>6663</v>
      </c>
      <c r="E2457" s="607" t="s">
        <v>1938</v>
      </c>
      <c r="F2457" s="607" t="s">
        <v>1939</v>
      </c>
      <c r="G2457" s="607" t="s">
        <v>6374</v>
      </c>
      <c r="H2457" s="608"/>
      <c r="I2457" s="608"/>
      <c r="J2457" s="584" t="s">
        <v>6664</v>
      </c>
      <c r="K2457" s="608"/>
      <c r="L2457" s="609">
        <v>43132</v>
      </c>
      <c r="M2457" s="623"/>
      <c r="N2457" t="str">
        <f t="shared" si="84"/>
        <v/>
      </c>
    </row>
    <row r="2458" spans="1:14" hidden="1" outlineLevel="2">
      <c r="A2458" s="16"/>
      <c r="B2458" s="332">
        <f t="shared" si="83"/>
        <v>132</v>
      </c>
      <c r="C2458" s="58" t="s">
        <v>2266</v>
      </c>
      <c r="D2458" s="139" t="s">
        <v>2265</v>
      </c>
      <c r="E2458" s="47" t="s">
        <v>2791</v>
      </c>
      <c r="F2458" s="210" t="s">
        <v>4619</v>
      </c>
      <c r="G2458" s="359"/>
      <c r="H2458" s="83"/>
      <c r="I2458" s="83"/>
      <c r="J2458" s="48"/>
      <c r="K2458" s="36"/>
      <c r="L2458" s="98">
        <v>38362</v>
      </c>
      <c r="M2458" s="98"/>
      <c r="N2458" t="str">
        <f t="shared" si="84"/>
        <v/>
      </c>
    </row>
    <row r="2459" spans="1:14" hidden="1" outlineLevel="2">
      <c r="A2459" s="16"/>
      <c r="B2459" s="332">
        <f t="shared" si="83"/>
        <v>132</v>
      </c>
      <c r="C2459" s="58" t="s">
        <v>4507</v>
      </c>
      <c r="D2459" s="139" t="s">
        <v>4937</v>
      </c>
      <c r="E2459" s="47" t="s">
        <v>2791</v>
      </c>
      <c r="F2459" s="210" t="s">
        <v>4619</v>
      </c>
      <c r="G2459" s="359"/>
      <c r="H2459" s="83"/>
      <c r="I2459" s="83"/>
      <c r="J2459" s="48"/>
      <c r="K2459" s="36"/>
      <c r="L2459" s="98">
        <v>38362</v>
      </c>
      <c r="M2459" s="98"/>
      <c r="N2459" t="str">
        <f t="shared" si="84"/>
        <v/>
      </c>
    </row>
    <row r="2460" spans="1:14" hidden="1" outlineLevel="2">
      <c r="A2460" s="16"/>
      <c r="B2460" s="332">
        <f t="shared" si="83"/>
        <v>132</v>
      </c>
      <c r="C2460" s="58" t="s">
        <v>892</v>
      </c>
      <c r="D2460" s="139" t="s">
        <v>891</v>
      </c>
      <c r="E2460" s="47" t="s">
        <v>2791</v>
      </c>
      <c r="F2460" s="210" t="s">
        <v>4619</v>
      </c>
      <c r="G2460" s="359"/>
      <c r="H2460" s="83"/>
      <c r="I2460" s="83"/>
      <c r="J2460" s="48"/>
      <c r="K2460" s="36"/>
      <c r="L2460" s="98">
        <v>38362</v>
      </c>
      <c r="M2460" s="98"/>
      <c r="N2460" t="str">
        <f t="shared" si="84"/>
        <v>DUPLICATE</v>
      </c>
    </row>
    <row r="2461" spans="1:14" hidden="1" outlineLevel="2">
      <c r="A2461" s="16"/>
      <c r="B2461" s="332">
        <f t="shared" si="83"/>
        <v>132</v>
      </c>
      <c r="C2461" s="19" t="s">
        <v>3027</v>
      </c>
      <c r="D2461" s="42" t="s">
        <v>3026</v>
      </c>
      <c r="E2461" s="246" t="s">
        <v>2798</v>
      </c>
      <c r="F2461" s="246" t="s">
        <v>4676</v>
      </c>
      <c r="G2461" s="359"/>
      <c r="H2461" s="83"/>
      <c r="I2461" s="83"/>
      <c r="J2461" s="48"/>
      <c r="K2461" s="36"/>
      <c r="L2461" s="98">
        <v>41671</v>
      </c>
      <c r="M2461" s="98"/>
      <c r="N2461" t="str">
        <f t="shared" si="84"/>
        <v>DUPLICATE</v>
      </c>
    </row>
    <row r="2462" spans="1:14" hidden="1" outlineLevel="2">
      <c r="A2462" s="16"/>
      <c r="B2462" s="332">
        <f t="shared" si="83"/>
        <v>132</v>
      </c>
      <c r="C2462" s="19" t="s">
        <v>381</v>
      </c>
      <c r="D2462" s="39" t="s">
        <v>380</v>
      </c>
      <c r="E2462" s="39" t="s">
        <v>1938</v>
      </c>
      <c r="F2462" s="246" t="s">
        <v>1939</v>
      </c>
      <c r="G2462" s="359"/>
      <c r="H2462" s="83"/>
      <c r="I2462" s="83"/>
      <c r="J2462" s="48"/>
      <c r="K2462" s="36"/>
      <c r="L2462" s="98">
        <v>41671</v>
      </c>
      <c r="M2462" s="98">
        <v>42401</v>
      </c>
      <c r="N2462" t="str">
        <f t="shared" si="84"/>
        <v/>
      </c>
    </row>
    <row r="2463" spans="1:14" hidden="1" outlineLevel="2">
      <c r="A2463" s="16"/>
      <c r="B2463" s="332">
        <f t="shared" si="83"/>
        <v>132</v>
      </c>
      <c r="C2463" s="58" t="s">
        <v>5150</v>
      </c>
      <c r="D2463" s="139" t="s">
        <v>5149</v>
      </c>
      <c r="E2463" s="47" t="s">
        <v>2791</v>
      </c>
      <c r="F2463" s="210" t="s">
        <v>4619</v>
      </c>
      <c r="G2463" s="359"/>
      <c r="H2463" s="83"/>
      <c r="I2463" s="83"/>
      <c r="J2463" s="48"/>
      <c r="K2463" s="36"/>
      <c r="L2463" s="98">
        <v>38362</v>
      </c>
      <c r="M2463" s="98"/>
      <c r="N2463" t="str">
        <f t="shared" si="84"/>
        <v/>
      </c>
    </row>
    <row r="2464" spans="1:14" hidden="1" outlineLevel="2">
      <c r="A2464" s="16"/>
      <c r="B2464" s="332">
        <f t="shared" si="83"/>
        <v>132</v>
      </c>
      <c r="C2464" s="58" t="s">
        <v>4511</v>
      </c>
      <c r="D2464" s="137" t="s">
        <v>4510</v>
      </c>
      <c r="E2464" s="47" t="s">
        <v>2791</v>
      </c>
      <c r="F2464" s="210" t="s">
        <v>4619</v>
      </c>
      <c r="G2464" s="359"/>
      <c r="H2464" s="83"/>
      <c r="I2464" s="83"/>
      <c r="J2464" s="48"/>
      <c r="K2464" s="36"/>
      <c r="L2464" s="98">
        <v>38362</v>
      </c>
      <c r="M2464" s="98"/>
      <c r="N2464" t="str">
        <f t="shared" si="84"/>
        <v/>
      </c>
    </row>
    <row r="2465" spans="1:14" hidden="1" outlineLevel="2">
      <c r="A2465" s="16"/>
      <c r="B2465" s="332">
        <f t="shared" si="83"/>
        <v>132</v>
      </c>
      <c r="C2465" s="58" t="s">
        <v>895</v>
      </c>
      <c r="D2465" s="137" t="s">
        <v>4555</v>
      </c>
      <c r="E2465" s="47" t="s">
        <v>2791</v>
      </c>
      <c r="F2465" s="210" t="s">
        <v>4619</v>
      </c>
      <c r="G2465" s="359"/>
      <c r="H2465" s="83"/>
      <c r="I2465" s="83"/>
      <c r="J2465" s="48"/>
      <c r="K2465" s="36"/>
      <c r="L2465" s="98">
        <v>38362</v>
      </c>
      <c r="M2465" s="98"/>
      <c r="N2465" t="str">
        <f t="shared" si="84"/>
        <v>DUPLICATE</v>
      </c>
    </row>
    <row r="2466" spans="1:14" hidden="1" outlineLevel="2">
      <c r="A2466" s="16"/>
      <c r="B2466" s="332">
        <f t="shared" si="83"/>
        <v>132</v>
      </c>
      <c r="C2466" s="58" t="s">
        <v>4332</v>
      </c>
      <c r="D2466" s="139" t="s">
        <v>4331</v>
      </c>
      <c r="E2466" s="47" t="s">
        <v>2791</v>
      </c>
      <c r="F2466" s="210" t="s">
        <v>4619</v>
      </c>
      <c r="G2466" s="359"/>
      <c r="H2466" s="83"/>
      <c r="I2466" s="83"/>
      <c r="J2466" s="48"/>
      <c r="K2466" s="36"/>
      <c r="L2466" s="98">
        <v>38362</v>
      </c>
      <c r="M2466" s="98"/>
      <c r="N2466" t="str">
        <f t="shared" si="84"/>
        <v>DUPLICATE</v>
      </c>
    </row>
    <row r="2467" spans="1:14" hidden="1" outlineLevel="2">
      <c r="A2467" s="16"/>
      <c r="B2467" s="332">
        <f t="shared" si="83"/>
        <v>132</v>
      </c>
      <c r="C2467" s="58" t="s">
        <v>140</v>
      </c>
      <c r="D2467" s="139" t="s">
        <v>139</v>
      </c>
      <c r="E2467" s="47" t="s">
        <v>2791</v>
      </c>
      <c r="F2467" s="210" t="s">
        <v>4619</v>
      </c>
      <c r="G2467" s="359"/>
      <c r="H2467" s="83"/>
      <c r="I2467" s="83"/>
      <c r="J2467" s="48"/>
      <c r="K2467" s="36"/>
      <c r="L2467" s="98">
        <v>38362</v>
      </c>
      <c r="M2467" s="98"/>
      <c r="N2467" t="str">
        <f t="shared" si="84"/>
        <v>DUPLICATE</v>
      </c>
    </row>
    <row r="2468" spans="1:14" ht="26.4" hidden="1" outlineLevel="2">
      <c r="A2468" s="16"/>
      <c r="B2468" s="332">
        <f t="shared" si="83"/>
        <v>132</v>
      </c>
      <c r="C2468" s="58" t="s">
        <v>3323</v>
      </c>
      <c r="D2468" s="139" t="s">
        <v>3322</v>
      </c>
      <c r="E2468" s="39" t="s">
        <v>2791</v>
      </c>
      <c r="F2468" s="246" t="s">
        <v>4619</v>
      </c>
      <c r="G2468" s="359"/>
      <c r="H2468" s="83"/>
      <c r="I2468" s="83"/>
      <c r="J2468" s="48"/>
      <c r="K2468" s="36"/>
      <c r="L2468" s="98">
        <v>38362</v>
      </c>
      <c r="M2468" s="98"/>
      <c r="N2468" t="str">
        <f t="shared" si="84"/>
        <v/>
      </c>
    </row>
    <row r="2469" spans="1:14" hidden="1" outlineLevel="2">
      <c r="A2469" s="16"/>
      <c r="B2469" s="332">
        <f t="shared" si="83"/>
        <v>132</v>
      </c>
      <c r="C2469" s="58" t="s">
        <v>873</v>
      </c>
      <c r="D2469" s="139" t="s">
        <v>3350</v>
      </c>
      <c r="E2469" s="47" t="s">
        <v>2791</v>
      </c>
      <c r="F2469" s="210" t="s">
        <v>4619</v>
      </c>
      <c r="G2469" s="359"/>
      <c r="H2469" s="83"/>
      <c r="I2469" s="83"/>
      <c r="J2469" s="48"/>
      <c r="K2469" s="36"/>
      <c r="L2469" s="98">
        <v>38362</v>
      </c>
      <c r="M2469" s="98"/>
      <c r="N2469" t="str">
        <f t="shared" si="84"/>
        <v/>
      </c>
    </row>
    <row r="2470" spans="1:14" hidden="1" outlineLevel="2">
      <c r="A2470" s="16"/>
      <c r="B2470" s="332">
        <f t="shared" si="83"/>
        <v>132</v>
      </c>
      <c r="C2470" s="58" t="s">
        <v>667</v>
      </c>
      <c r="D2470" s="139" t="s">
        <v>1829</v>
      </c>
      <c r="E2470" s="47" t="s">
        <v>2791</v>
      </c>
      <c r="F2470" s="210" t="s">
        <v>4619</v>
      </c>
      <c r="G2470" s="359"/>
      <c r="H2470" s="83"/>
      <c r="I2470" s="83"/>
      <c r="J2470" s="48"/>
      <c r="K2470" s="36"/>
      <c r="L2470" s="98">
        <v>38362</v>
      </c>
      <c r="M2470" s="98"/>
      <c r="N2470" t="str">
        <f t="shared" si="84"/>
        <v/>
      </c>
    </row>
    <row r="2471" spans="1:14" hidden="1" outlineLevel="2">
      <c r="A2471" s="16"/>
      <c r="B2471" s="332">
        <f t="shared" si="83"/>
        <v>132</v>
      </c>
      <c r="C2471" s="58" t="s">
        <v>1949</v>
      </c>
      <c r="D2471" s="139" t="s">
        <v>1948</v>
      </c>
      <c r="E2471" s="47" t="s">
        <v>2791</v>
      </c>
      <c r="F2471" s="210" t="s">
        <v>4619</v>
      </c>
      <c r="G2471" s="359"/>
      <c r="H2471" s="83"/>
      <c r="I2471" s="83"/>
      <c r="J2471" s="48"/>
      <c r="K2471" s="36"/>
      <c r="L2471" s="98">
        <v>38362</v>
      </c>
      <c r="M2471" s="98"/>
      <c r="N2471" t="str">
        <f t="shared" si="84"/>
        <v/>
      </c>
    </row>
    <row r="2472" spans="1:14" hidden="1" outlineLevel="2">
      <c r="A2472" s="16"/>
      <c r="B2472" s="332">
        <f t="shared" si="83"/>
        <v>132</v>
      </c>
      <c r="C2472" s="58" t="s">
        <v>142</v>
      </c>
      <c r="D2472" s="139" t="s">
        <v>141</v>
      </c>
      <c r="E2472" s="47" t="s">
        <v>2791</v>
      </c>
      <c r="F2472" s="210" t="s">
        <v>4619</v>
      </c>
      <c r="G2472" s="359"/>
      <c r="H2472" s="83"/>
      <c r="I2472" s="83"/>
      <c r="J2472" s="48"/>
      <c r="K2472" s="36"/>
      <c r="L2472" s="98">
        <v>38362</v>
      </c>
      <c r="M2472" s="98"/>
      <c r="N2472" t="str">
        <f t="shared" si="84"/>
        <v>DUPLICATE</v>
      </c>
    </row>
    <row r="2473" spans="1:14" hidden="1" outlineLevel="2">
      <c r="A2473" s="16"/>
      <c r="B2473" s="332">
        <f t="shared" si="83"/>
        <v>132</v>
      </c>
      <c r="C2473" s="58" t="s">
        <v>155</v>
      </c>
      <c r="D2473" s="139" t="s">
        <v>154</v>
      </c>
      <c r="E2473" s="47" t="s">
        <v>2791</v>
      </c>
      <c r="F2473" s="210" t="s">
        <v>4619</v>
      </c>
      <c r="G2473" s="359"/>
      <c r="H2473" s="83"/>
      <c r="I2473" s="83"/>
      <c r="J2473" s="48"/>
      <c r="K2473" s="36"/>
      <c r="L2473" s="98">
        <v>38362</v>
      </c>
      <c r="M2473" s="98"/>
      <c r="N2473" t="str">
        <f t="shared" si="84"/>
        <v/>
      </c>
    </row>
    <row r="2474" spans="1:14" hidden="1" outlineLevel="2">
      <c r="A2474" s="16"/>
      <c r="B2474" s="332">
        <f t="shared" si="83"/>
        <v>132</v>
      </c>
      <c r="C2474" s="58" t="s">
        <v>1947</v>
      </c>
      <c r="D2474" s="139" t="s">
        <v>1946</v>
      </c>
      <c r="E2474" s="47" t="s">
        <v>2791</v>
      </c>
      <c r="F2474" s="210" t="s">
        <v>4619</v>
      </c>
      <c r="G2474" s="359"/>
      <c r="H2474" s="83"/>
      <c r="I2474" s="83"/>
      <c r="J2474" s="48"/>
      <c r="K2474" s="36"/>
      <c r="L2474" s="98">
        <v>38362</v>
      </c>
      <c r="M2474" s="98"/>
      <c r="N2474" t="str">
        <f t="shared" si="84"/>
        <v/>
      </c>
    </row>
    <row r="2475" spans="1:14" hidden="1" outlineLevel="2">
      <c r="A2475" s="16"/>
      <c r="B2475" s="332">
        <f t="shared" si="83"/>
        <v>132</v>
      </c>
      <c r="C2475" s="58" t="s">
        <v>2063</v>
      </c>
      <c r="D2475" s="139" t="s">
        <v>2062</v>
      </c>
      <c r="E2475" s="47" t="s">
        <v>2791</v>
      </c>
      <c r="F2475" s="210" t="s">
        <v>4619</v>
      </c>
      <c r="G2475" s="359"/>
      <c r="H2475" s="83"/>
      <c r="I2475" s="83"/>
      <c r="J2475" s="48"/>
      <c r="K2475" s="36"/>
      <c r="L2475" s="98">
        <v>38362</v>
      </c>
      <c r="M2475" s="98"/>
      <c r="N2475" t="str">
        <f t="shared" si="84"/>
        <v/>
      </c>
    </row>
    <row r="2476" spans="1:14" hidden="1" outlineLevel="2">
      <c r="A2476" s="16"/>
      <c r="B2476" s="332">
        <f t="shared" si="83"/>
        <v>132</v>
      </c>
      <c r="C2476" s="58" t="s">
        <v>3414</v>
      </c>
      <c r="D2476" s="139" t="s">
        <v>3413</v>
      </c>
      <c r="E2476" s="47" t="s">
        <v>2791</v>
      </c>
      <c r="F2476" s="210" t="s">
        <v>4619</v>
      </c>
      <c r="G2476" s="359"/>
      <c r="H2476" s="83"/>
      <c r="I2476" s="83"/>
      <c r="J2476" s="48"/>
      <c r="K2476" s="36"/>
      <c r="L2476" s="98">
        <v>38362</v>
      </c>
      <c r="M2476" s="98"/>
      <c r="N2476" t="str">
        <f t="shared" si="84"/>
        <v/>
      </c>
    </row>
    <row r="2477" spans="1:14" hidden="1" outlineLevel="2">
      <c r="A2477" s="16"/>
      <c r="B2477" s="332">
        <f t="shared" si="83"/>
        <v>132</v>
      </c>
      <c r="C2477" s="58" t="s">
        <v>409</v>
      </c>
      <c r="D2477" s="139" t="s">
        <v>408</v>
      </c>
      <c r="E2477" s="47" t="s">
        <v>2791</v>
      </c>
      <c r="F2477" s="210" t="s">
        <v>4619</v>
      </c>
      <c r="G2477" s="359"/>
      <c r="H2477" s="83"/>
      <c r="I2477" s="83"/>
      <c r="J2477" s="48"/>
      <c r="K2477" s="36"/>
      <c r="L2477" s="98">
        <v>38362</v>
      </c>
      <c r="M2477" s="98"/>
      <c r="N2477" t="str">
        <f t="shared" si="84"/>
        <v/>
      </c>
    </row>
    <row r="2478" spans="1:14" hidden="1" outlineLevel="2">
      <c r="A2478" s="16"/>
      <c r="B2478" s="332">
        <f t="shared" si="83"/>
        <v>132</v>
      </c>
      <c r="C2478" s="58" t="s">
        <v>4518</v>
      </c>
      <c r="D2478" s="139" t="s">
        <v>4517</v>
      </c>
      <c r="E2478" s="47" t="s">
        <v>2791</v>
      </c>
      <c r="F2478" s="210" t="s">
        <v>4619</v>
      </c>
      <c r="G2478" s="359"/>
      <c r="H2478" s="83"/>
      <c r="I2478" s="83"/>
      <c r="J2478" s="48"/>
      <c r="K2478" s="36"/>
      <c r="L2478" s="98">
        <v>38362</v>
      </c>
      <c r="M2478" s="98"/>
      <c r="N2478" t="str">
        <f t="shared" si="84"/>
        <v/>
      </c>
    </row>
    <row r="2479" spans="1:14" hidden="1" outlineLevel="2">
      <c r="A2479" s="16"/>
      <c r="B2479" s="332">
        <f t="shared" si="83"/>
        <v>132</v>
      </c>
      <c r="C2479" s="58" t="s">
        <v>4938</v>
      </c>
      <c r="D2479" s="139" t="s">
        <v>1442</v>
      </c>
      <c r="E2479" s="47" t="s">
        <v>2791</v>
      </c>
      <c r="F2479" s="210" t="s">
        <v>4619</v>
      </c>
      <c r="G2479" s="359"/>
      <c r="H2479" s="83"/>
      <c r="I2479" s="83"/>
      <c r="J2479" s="48"/>
      <c r="K2479" s="36"/>
      <c r="L2479" s="98">
        <v>38362</v>
      </c>
      <c r="M2479" s="98"/>
      <c r="N2479" t="str">
        <f t="shared" si="84"/>
        <v/>
      </c>
    </row>
    <row r="2480" spans="1:14" hidden="1" outlineLevel="2">
      <c r="A2480" s="16"/>
      <c r="B2480" s="332">
        <f t="shared" si="83"/>
        <v>132</v>
      </c>
      <c r="C2480" s="58" t="s">
        <v>413</v>
      </c>
      <c r="D2480" s="139" t="s">
        <v>412</v>
      </c>
      <c r="E2480" s="47" t="s">
        <v>2791</v>
      </c>
      <c r="F2480" s="210" t="s">
        <v>4619</v>
      </c>
      <c r="G2480" s="359"/>
      <c r="H2480" s="83"/>
      <c r="I2480" s="83"/>
      <c r="J2480" s="48"/>
      <c r="K2480" s="36"/>
      <c r="L2480" s="98">
        <v>38362</v>
      </c>
      <c r="M2480" s="98"/>
      <c r="N2480" t="str">
        <f t="shared" si="84"/>
        <v/>
      </c>
    </row>
    <row r="2481" spans="1:14" hidden="1" outlineLevel="2">
      <c r="A2481" s="16"/>
      <c r="B2481" s="332">
        <f t="shared" si="83"/>
        <v>132</v>
      </c>
      <c r="C2481" s="58" t="s">
        <v>1828</v>
      </c>
      <c r="D2481" s="139" t="s">
        <v>1827</v>
      </c>
      <c r="E2481" s="47" t="s">
        <v>2791</v>
      </c>
      <c r="F2481" s="210" t="s">
        <v>4619</v>
      </c>
      <c r="G2481" s="359"/>
      <c r="H2481" s="83"/>
      <c r="I2481" s="83"/>
      <c r="J2481" s="48"/>
      <c r="K2481" s="36"/>
      <c r="L2481" s="98">
        <v>38362</v>
      </c>
      <c r="M2481" s="98"/>
      <c r="N2481" t="str">
        <f t="shared" si="84"/>
        <v/>
      </c>
    </row>
    <row r="2482" spans="1:14" hidden="1" outlineLevel="2">
      <c r="A2482" s="16"/>
      <c r="B2482" s="332">
        <f t="shared" si="83"/>
        <v>132</v>
      </c>
      <c r="C2482" s="58" t="s">
        <v>157</v>
      </c>
      <c r="D2482" s="139" t="s">
        <v>156</v>
      </c>
      <c r="E2482" s="47" t="s">
        <v>2791</v>
      </c>
      <c r="F2482" s="210" t="s">
        <v>4619</v>
      </c>
      <c r="G2482" s="359"/>
      <c r="H2482" s="83"/>
      <c r="I2482" s="83"/>
      <c r="J2482" s="48"/>
      <c r="K2482" s="36"/>
      <c r="L2482" s="98">
        <v>38362</v>
      </c>
      <c r="M2482" s="98"/>
      <c r="N2482" t="str">
        <f t="shared" si="84"/>
        <v/>
      </c>
    </row>
    <row r="2483" spans="1:14" hidden="1" outlineLevel="2">
      <c r="A2483" s="16"/>
      <c r="B2483" s="332">
        <f t="shared" si="83"/>
        <v>132</v>
      </c>
      <c r="C2483" s="58" t="s">
        <v>3370</v>
      </c>
      <c r="D2483" s="139" t="s">
        <v>3369</v>
      </c>
      <c r="E2483" s="47" t="s">
        <v>2791</v>
      </c>
      <c r="F2483" s="210" t="s">
        <v>4619</v>
      </c>
      <c r="G2483" s="359"/>
      <c r="H2483" s="83"/>
      <c r="I2483" s="83"/>
      <c r="J2483" s="48"/>
      <c r="K2483" s="36"/>
      <c r="L2483" s="98">
        <v>38362</v>
      </c>
      <c r="M2483" s="98"/>
      <c r="N2483" t="str">
        <f t="shared" si="84"/>
        <v/>
      </c>
    </row>
    <row r="2484" spans="1:14" hidden="1" outlineLevel="2">
      <c r="A2484" s="16"/>
      <c r="B2484" s="332">
        <f t="shared" si="83"/>
        <v>132</v>
      </c>
      <c r="C2484" s="58" t="s">
        <v>4194</v>
      </c>
      <c r="D2484" s="139" t="s">
        <v>5025</v>
      </c>
      <c r="E2484" s="47" t="s">
        <v>2791</v>
      </c>
      <c r="F2484" s="210" t="s">
        <v>4619</v>
      </c>
      <c r="G2484" s="359"/>
      <c r="H2484" s="83"/>
      <c r="I2484" s="83"/>
      <c r="J2484" s="48"/>
      <c r="K2484" s="36"/>
      <c r="L2484" s="98">
        <v>38362</v>
      </c>
      <c r="M2484" s="98"/>
      <c r="N2484" t="str">
        <f t="shared" si="84"/>
        <v/>
      </c>
    </row>
    <row r="2485" spans="1:14" hidden="1" outlineLevel="2">
      <c r="A2485" s="16"/>
      <c r="B2485" s="332">
        <f t="shared" si="83"/>
        <v>132</v>
      </c>
      <c r="C2485" s="58" t="s">
        <v>2067</v>
      </c>
      <c r="D2485" s="139" t="s">
        <v>2066</v>
      </c>
      <c r="E2485" s="47" t="s">
        <v>2791</v>
      </c>
      <c r="F2485" s="210" t="s">
        <v>4619</v>
      </c>
      <c r="G2485" s="359"/>
      <c r="H2485" s="83"/>
      <c r="I2485" s="83"/>
      <c r="J2485" s="48"/>
      <c r="K2485" s="36"/>
      <c r="L2485" s="98">
        <v>38362</v>
      </c>
      <c r="M2485" s="98"/>
      <c r="N2485" t="str">
        <f t="shared" si="84"/>
        <v/>
      </c>
    </row>
    <row r="2486" spans="1:14" hidden="1" outlineLevel="2">
      <c r="A2486" s="16"/>
      <c r="B2486" s="332">
        <f t="shared" si="83"/>
        <v>132</v>
      </c>
      <c r="C2486" s="58" t="s">
        <v>2445</v>
      </c>
      <c r="D2486" s="139" t="s">
        <v>2444</v>
      </c>
      <c r="E2486" s="47" t="s">
        <v>2791</v>
      </c>
      <c r="F2486" s="210" t="s">
        <v>4619</v>
      </c>
      <c r="G2486" s="359"/>
      <c r="H2486" s="83"/>
      <c r="I2486" s="83"/>
      <c r="J2486" s="48"/>
      <c r="K2486" s="36"/>
      <c r="L2486" s="98">
        <v>38362</v>
      </c>
      <c r="M2486" s="98"/>
      <c r="N2486" t="str">
        <f t="shared" si="84"/>
        <v/>
      </c>
    </row>
    <row r="2487" spans="1:14" hidden="1" outlineLevel="2">
      <c r="A2487" s="16"/>
      <c r="B2487" s="332">
        <f t="shared" si="83"/>
        <v>132</v>
      </c>
      <c r="C2487" s="58" t="s">
        <v>695</v>
      </c>
      <c r="D2487" s="139" t="s">
        <v>694</v>
      </c>
      <c r="E2487" s="47" t="s">
        <v>2791</v>
      </c>
      <c r="F2487" s="210" t="s">
        <v>4619</v>
      </c>
      <c r="G2487" s="359"/>
      <c r="H2487" s="83"/>
      <c r="I2487" s="83"/>
      <c r="J2487" s="48"/>
      <c r="K2487" s="36"/>
      <c r="L2487" s="98">
        <v>38362</v>
      </c>
      <c r="M2487" s="98"/>
      <c r="N2487" t="str">
        <f t="shared" si="84"/>
        <v/>
      </c>
    </row>
    <row r="2488" spans="1:14" hidden="1" outlineLevel="2">
      <c r="A2488" s="16"/>
      <c r="B2488" s="332">
        <f t="shared" si="83"/>
        <v>132</v>
      </c>
      <c r="C2488" s="58" t="s">
        <v>501</v>
      </c>
      <c r="D2488" s="139" t="s">
        <v>500</v>
      </c>
      <c r="E2488" s="47" t="s">
        <v>2791</v>
      </c>
      <c r="F2488" s="210" t="s">
        <v>4619</v>
      </c>
      <c r="G2488" s="359"/>
      <c r="H2488" s="83"/>
      <c r="I2488" s="83"/>
      <c r="J2488" s="48"/>
      <c r="K2488" s="36"/>
      <c r="L2488" s="98">
        <v>38362</v>
      </c>
      <c r="M2488" s="98"/>
      <c r="N2488" t="str">
        <f t="shared" si="84"/>
        <v/>
      </c>
    </row>
    <row r="2489" spans="1:14" hidden="1" outlineLevel="2">
      <c r="A2489" s="16"/>
      <c r="B2489" s="332">
        <f t="shared" si="83"/>
        <v>132</v>
      </c>
      <c r="C2489" s="58" t="s">
        <v>2829</v>
      </c>
      <c r="D2489" s="139" t="s">
        <v>2072</v>
      </c>
      <c r="E2489" s="47" t="s">
        <v>2791</v>
      </c>
      <c r="F2489" s="210" t="s">
        <v>4619</v>
      </c>
      <c r="G2489" s="359"/>
      <c r="H2489" s="83"/>
      <c r="I2489" s="83"/>
      <c r="J2489" s="48"/>
      <c r="K2489" s="36"/>
      <c r="L2489" s="98">
        <v>38362</v>
      </c>
      <c r="M2489" s="98"/>
      <c r="N2489" t="str">
        <f t="shared" si="84"/>
        <v/>
      </c>
    </row>
    <row r="2490" spans="1:14" hidden="1" outlineLevel="2">
      <c r="A2490" s="16"/>
      <c r="B2490" s="332">
        <f t="shared" si="83"/>
        <v>132</v>
      </c>
      <c r="C2490" s="58" t="s">
        <v>159</v>
      </c>
      <c r="D2490" s="139" t="s">
        <v>158</v>
      </c>
      <c r="E2490" s="47" t="s">
        <v>2791</v>
      </c>
      <c r="F2490" s="210" t="s">
        <v>4619</v>
      </c>
      <c r="G2490" s="359"/>
      <c r="H2490" s="83"/>
      <c r="I2490" s="83"/>
      <c r="J2490" s="48"/>
      <c r="K2490" s="36"/>
      <c r="L2490" s="98">
        <v>38362</v>
      </c>
      <c r="M2490" s="98"/>
      <c r="N2490" t="str">
        <f t="shared" si="84"/>
        <v/>
      </c>
    </row>
    <row r="2491" spans="1:14" ht="52.8" hidden="1" outlineLevel="2">
      <c r="A2491" s="16"/>
      <c r="B2491" s="332">
        <f t="shared" si="83"/>
        <v>132</v>
      </c>
      <c r="C2491" s="58" t="s">
        <v>4579</v>
      </c>
      <c r="D2491" s="246" t="s">
        <v>3751</v>
      </c>
      <c r="E2491" s="39" t="s">
        <v>2791</v>
      </c>
      <c r="F2491" s="246" t="s">
        <v>4619</v>
      </c>
      <c r="G2491" s="359"/>
      <c r="H2491" s="83"/>
      <c r="I2491" s="83"/>
      <c r="J2491" s="48"/>
      <c r="K2491" s="36"/>
      <c r="L2491" s="98">
        <v>38362</v>
      </c>
      <c r="M2491" s="98"/>
      <c r="N2491" t="str">
        <f t="shared" si="84"/>
        <v/>
      </c>
    </row>
    <row r="2492" spans="1:14" hidden="1" outlineLevel="2">
      <c r="A2492" s="16"/>
      <c r="B2492" s="332">
        <f t="shared" si="83"/>
        <v>132</v>
      </c>
      <c r="C2492" s="58" t="s">
        <v>6576</v>
      </c>
      <c r="D2492" s="139" t="s">
        <v>6577</v>
      </c>
      <c r="E2492" s="47" t="s">
        <v>1938</v>
      </c>
      <c r="F2492" s="210" t="s">
        <v>1939</v>
      </c>
      <c r="G2492" s="359"/>
      <c r="H2492" s="83"/>
      <c r="I2492" s="83"/>
      <c r="J2492" s="48"/>
      <c r="K2492" s="36"/>
      <c r="L2492" s="98">
        <v>43132</v>
      </c>
      <c r="M2492" s="98"/>
      <c r="N2492" t="str">
        <f t="shared" si="84"/>
        <v>DUPLICATE</v>
      </c>
    </row>
    <row r="2493" spans="1:14" hidden="1" outlineLevel="2">
      <c r="A2493" s="16"/>
      <c r="B2493" s="332">
        <f t="shared" si="83"/>
        <v>132</v>
      </c>
      <c r="C2493" s="58" t="s">
        <v>383</v>
      </c>
      <c r="D2493" s="139" t="s">
        <v>382</v>
      </c>
      <c r="E2493" s="47" t="s">
        <v>2791</v>
      </c>
      <c r="F2493" s="210" t="s">
        <v>4619</v>
      </c>
      <c r="G2493" s="359"/>
      <c r="H2493" s="83"/>
      <c r="I2493" s="83"/>
      <c r="J2493" s="48"/>
      <c r="K2493" s="36"/>
      <c r="L2493" s="98">
        <v>38362</v>
      </c>
      <c r="M2493" s="98"/>
      <c r="N2493" t="str">
        <f t="shared" si="84"/>
        <v/>
      </c>
    </row>
    <row r="2494" spans="1:14" hidden="1" outlineLevel="2">
      <c r="A2494" s="16"/>
      <c r="B2494" s="332">
        <f t="shared" si="83"/>
        <v>132</v>
      </c>
      <c r="C2494" s="58" t="s">
        <v>1232</v>
      </c>
      <c r="D2494" s="139" t="s">
        <v>1231</v>
      </c>
      <c r="E2494" s="47" t="s">
        <v>2791</v>
      </c>
      <c r="F2494" s="210" t="s">
        <v>4619</v>
      </c>
      <c r="G2494" s="359"/>
      <c r="H2494" s="83"/>
      <c r="I2494" s="83"/>
      <c r="J2494" s="48"/>
      <c r="K2494" s="36"/>
      <c r="L2494" s="98">
        <v>38362</v>
      </c>
      <c r="M2494" s="98"/>
      <c r="N2494" t="str">
        <f t="shared" si="84"/>
        <v/>
      </c>
    </row>
    <row r="2495" spans="1:14" hidden="1" outlineLevel="2">
      <c r="A2495" s="16"/>
      <c r="B2495" s="332">
        <f t="shared" si="83"/>
        <v>132</v>
      </c>
      <c r="C2495" s="58" t="s">
        <v>3319</v>
      </c>
      <c r="D2495" s="139" t="s">
        <v>3318</v>
      </c>
      <c r="E2495" s="47" t="s">
        <v>2791</v>
      </c>
      <c r="F2495" s="210" t="s">
        <v>4619</v>
      </c>
      <c r="G2495" s="359"/>
      <c r="H2495" s="83"/>
      <c r="I2495" s="83"/>
      <c r="J2495" s="48"/>
      <c r="K2495" s="36"/>
      <c r="L2495" s="98">
        <v>38362</v>
      </c>
      <c r="M2495" s="98"/>
      <c r="N2495" t="str">
        <f t="shared" si="84"/>
        <v/>
      </c>
    </row>
    <row r="2496" spans="1:14" hidden="1" outlineLevel="2">
      <c r="A2496" s="16"/>
      <c r="B2496" s="332">
        <f t="shared" ref="B2496:B2559" si="85">IF(A2496&gt;0,A2496,B2495)</f>
        <v>132</v>
      </c>
      <c r="C2496" s="58" t="s">
        <v>3349</v>
      </c>
      <c r="D2496" s="139" t="s">
        <v>3348</v>
      </c>
      <c r="E2496" s="47" t="s">
        <v>2791</v>
      </c>
      <c r="F2496" s="210" t="s">
        <v>4619</v>
      </c>
      <c r="G2496" s="359"/>
      <c r="H2496" s="83"/>
      <c r="I2496" s="83"/>
      <c r="J2496" s="48"/>
      <c r="K2496" s="36"/>
      <c r="L2496" s="98">
        <v>38362</v>
      </c>
      <c r="M2496" s="98"/>
      <c r="N2496" t="str">
        <f t="shared" si="84"/>
        <v/>
      </c>
    </row>
    <row r="2497" spans="1:14" hidden="1" outlineLevel="2">
      <c r="A2497" s="16"/>
      <c r="B2497" s="332">
        <f t="shared" si="85"/>
        <v>132</v>
      </c>
      <c r="C2497" s="58" t="s">
        <v>2770</v>
      </c>
      <c r="D2497" s="139" t="s">
        <v>2769</v>
      </c>
      <c r="E2497" s="47" t="s">
        <v>2791</v>
      </c>
      <c r="F2497" s="210" t="s">
        <v>4619</v>
      </c>
      <c r="G2497" s="359"/>
      <c r="H2497" s="83"/>
      <c r="I2497" s="83"/>
      <c r="J2497" s="48"/>
      <c r="K2497" s="36"/>
      <c r="L2497" s="98">
        <v>38362</v>
      </c>
      <c r="M2497" s="98"/>
      <c r="N2497" t="str">
        <f t="shared" si="84"/>
        <v/>
      </c>
    </row>
    <row r="2498" spans="1:14" hidden="1" outlineLevel="2">
      <c r="A2498" s="16"/>
      <c r="B2498" s="332">
        <f t="shared" si="85"/>
        <v>132</v>
      </c>
      <c r="C2498" s="58" t="s">
        <v>877</v>
      </c>
      <c r="D2498" s="139" t="s">
        <v>876</v>
      </c>
      <c r="E2498" s="47" t="s">
        <v>2791</v>
      </c>
      <c r="F2498" s="210" t="s">
        <v>4619</v>
      </c>
      <c r="G2498" s="359"/>
      <c r="H2498" s="83"/>
      <c r="I2498" s="83"/>
      <c r="J2498" s="48"/>
      <c r="K2498" s="36"/>
      <c r="L2498" s="98">
        <v>38362</v>
      </c>
      <c r="M2498" s="98"/>
      <c r="N2498" t="str">
        <f t="shared" si="84"/>
        <v/>
      </c>
    </row>
    <row r="2499" spans="1:14" hidden="1" outlineLevel="2">
      <c r="A2499" s="16"/>
      <c r="B2499" s="332">
        <f t="shared" si="85"/>
        <v>132</v>
      </c>
      <c r="C2499" s="58" t="s">
        <v>2022</v>
      </c>
      <c r="D2499" s="139" t="s">
        <v>2021</v>
      </c>
      <c r="E2499" s="47" t="s">
        <v>2791</v>
      </c>
      <c r="F2499" s="210" t="s">
        <v>4619</v>
      </c>
      <c r="G2499" s="359"/>
      <c r="H2499" s="83"/>
      <c r="I2499" s="83"/>
      <c r="J2499" s="48"/>
      <c r="K2499" s="36"/>
      <c r="L2499" s="98">
        <v>38362</v>
      </c>
      <c r="M2499" s="98"/>
      <c r="N2499" t="str">
        <f t="shared" si="84"/>
        <v/>
      </c>
    </row>
    <row r="2500" spans="1:14" hidden="1" outlineLevel="2">
      <c r="A2500" s="16"/>
      <c r="B2500" s="332">
        <f t="shared" si="85"/>
        <v>132</v>
      </c>
      <c r="C2500" s="58" t="s">
        <v>3313</v>
      </c>
      <c r="D2500" s="139" t="s">
        <v>1448</v>
      </c>
      <c r="E2500" s="47" t="s">
        <v>2791</v>
      </c>
      <c r="F2500" s="210" t="s">
        <v>4619</v>
      </c>
      <c r="G2500" s="359"/>
      <c r="H2500" s="83"/>
      <c r="I2500" s="83"/>
      <c r="J2500" s="48"/>
      <c r="K2500" s="36"/>
      <c r="L2500" s="98">
        <v>38362</v>
      </c>
      <c r="M2500" s="98"/>
      <c r="N2500" t="str">
        <f t="shared" si="84"/>
        <v/>
      </c>
    </row>
    <row r="2501" spans="1:14" hidden="1" outlineLevel="2">
      <c r="A2501" s="16"/>
      <c r="B2501" s="332">
        <f t="shared" si="85"/>
        <v>132</v>
      </c>
      <c r="C2501" s="58" t="s">
        <v>3343</v>
      </c>
      <c r="D2501" s="139" t="s">
        <v>3342</v>
      </c>
      <c r="E2501" s="47" t="s">
        <v>2791</v>
      </c>
      <c r="F2501" s="210" t="s">
        <v>4619</v>
      </c>
      <c r="G2501" s="359"/>
      <c r="H2501" s="83"/>
      <c r="I2501" s="83"/>
      <c r="J2501" s="48"/>
      <c r="K2501" s="36"/>
      <c r="L2501" s="98">
        <v>38362</v>
      </c>
      <c r="M2501" s="98"/>
      <c r="N2501" t="str">
        <f t="shared" si="84"/>
        <v/>
      </c>
    </row>
    <row r="2502" spans="1:14" hidden="1" outlineLevel="2">
      <c r="A2502" s="16"/>
      <c r="B2502" s="332">
        <f t="shared" si="85"/>
        <v>132</v>
      </c>
      <c r="C2502" s="58" t="s">
        <v>2030</v>
      </c>
      <c r="D2502" s="139" t="s">
        <v>2029</v>
      </c>
      <c r="E2502" s="47" t="s">
        <v>2791</v>
      </c>
      <c r="F2502" s="210" t="s">
        <v>4619</v>
      </c>
      <c r="G2502" s="359"/>
      <c r="H2502" s="83"/>
      <c r="I2502" s="83"/>
      <c r="J2502" s="48"/>
      <c r="K2502" s="36"/>
      <c r="L2502" s="98">
        <v>38362</v>
      </c>
      <c r="M2502" s="98"/>
      <c r="N2502" t="str">
        <f t="shared" si="84"/>
        <v/>
      </c>
    </row>
    <row r="2503" spans="1:14" hidden="1" outlineLevel="2">
      <c r="A2503" s="16"/>
      <c r="B2503" s="332">
        <f t="shared" si="85"/>
        <v>132</v>
      </c>
      <c r="C2503" s="58" t="s">
        <v>199</v>
      </c>
      <c r="D2503" s="139" t="s">
        <v>198</v>
      </c>
      <c r="E2503" s="47" t="s">
        <v>2791</v>
      </c>
      <c r="F2503" s="210" t="s">
        <v>4675</v>
      </c>
      <c r="G2503" s="359"/>
      <c r="H2503" s="83"/>
      <c r="I2503" s="83"/>
      <c r="J2503" s="48"/>
      <c r="K2503" s="36"/>
      <c r="L2503" s="98">
        <v>38362</v>
      </c>
      <c r="M2503" s="98"/>
      <c r="N2503" t="str">
        <f t="shared" si="84"/>
        <v>DUPLICATE</v>
      </c>
    </row>
    <row r="2504" spans="1:14" hidden="1" outlineLevel="2">
      <c r="A2504" s="16"/>
      <c r="B2504" s="332">
        <f t="shared" si="85"/>
        <v>132</v>
      </c>
      <c r="C2504" s="58" t="s">
        <v>566</v>
      </c>
      <c r="D2504" s="139" t="s">
        <v>567</v>
      </c>
      <c r="E2504" s="47" t="s">
        <v>2791</v>
      </c>
      <c r="F2504" s="210" t="s">
        <v>4619</v>
      </c>
      <c r="G2504" s="359"/>
      <c r="H2504" s="83"/>
      <c r="I2504" s="83"/>
      <c r="J2504" s="48"/>
      <c r="K2504" s="36"/>
      <c r="L2504" s="98"/>
      <c r="M2504" s="98"/>
      <c r="N2504" t="str">
        <f t="shared" si="84"/>
        <v/>
      </c>
    </row>
    <row r="2505" spans="1:14" hidden="1" outlineLevel="2">
      <c r="A2505" s="16"/>
      <c r="B2505" s="332">
        <f t="shared" si="85"/>
        <v>132</v>
      </c>
      <c r="C2505" s="58" t="s">
        <v>671</v>
      </c>
      <c r="D2505" s="139" t="s">
        <v>670</v>
      </c>
      <c r="E2505" s="47" t="s">
        <v>2791</v>
      </c>
      <c r="F2505" s="210" t="s">
        <v>4619</v>
      </c>
      <c r="G2505" s="359"/>
      <c r="H2505" s="83"/>
      <c r="I2505" s="83"/>
      <c r="J2505" s="48"/>
      <c r="K2505" s="36"/>
      <c r="L2505" s="98">
        <v>38362</v>
      </c>
      <c r="M2505" s="98"/>
      <c r="N2505" t="str">
        <f t="shared" si="84"/>
        <v/>
      </c>
    </row>
    <row r="2506" spans="1:14" hidden="1" outlineLevel="2">
      <c r="A2506" s="16"/>
      <c r="B2506" s="332">
        <f t="shared" si="85"/>
        <v>132</v>
      </c>
      <c r="C2506" s="58" t="s">
        <v>25</v>
      </c>
      <c r="D2506" s="139" t="s">
        <v>4512</v>
      </c>
      <c r="E2506" s="47" t="s">
        <v>2791</v>
      </c>
      <c r="F2506" s="210" t="s">
        <v>4619</v>
      </c>
      <c r="G2506" s="359"/>
      <c r="H2506" s="83"/>
      <c r="I2506" s="83"/>
      <c r="J2506" s="48"/>
      <c r="K2506" s="36"/>
      <c r="L2506" s="98">
        <v>38362</v>
      </c>
      <c r="M2506" s="98"/>
      <c r="N2506" t="str">
        <f t="shared" si="84"/>
        <v/>
      </c>
    </row>
    <row r="2507" spans="1:14" hidden="1" outlineLevel="2">
      <c r="A2507" s="16"/>
      <c r="B2507" s="332">
        <f t="shared" si="85"/>
        <v>132</v>
      </c>
      <c r="C2507" s="58" t="s">
        <v>4940</v>
      </c>
      <c r="D2507" s="139" t="s">
        <v>4939</v>
      </c>
      <c r="E2507" s="47" t="s">
        <v>2791</v>
      </c>
      <c r="F2507" s="210" t="s">
        <v>4619</v>
      </c>
      <c r="G2507" s="359"/>
      <c r="H2507" s="83"/>
      <c r="I2507" s="83"/>
      <c r="J2507" s="48"/>
      <c r="K2507" s="36"/>
      <c r="L2507" s="98">
        <v>38362</v>
      </c>
      <c r="M2507" s="98"/>
      <c r="N2507" t="str">
        <f t="shared" si="84"/>
        <v/>
      </c>
    </row>
    <row r="2508" spans="1:14" hidden="1" outlineLevel="2">
      <c r="A2508" s="16"/>
      <c r="B2508" s="332">
        <f t="shared" si="85"/>
        <v>132</v>
      </c>
      <c r="C2508" s="58" t="s">
        <v>673</v>
      </c>
      <c r="D2508" s="139" t="s">
        <v>672</v>
      </c>
      <c r="E2508" s="47" t="s">
        <v>2791</v>
      </c>
      <c r="F2508" s="210" t="s">
        <v>4619</v>
      </c>
      <c r="G2508" s="359"/>
      <c r="H2508" s="83"/>
      <c r="I2508" s="83"/>
      <c r="J2508" s="48"/>
      <c r="K2508" s="36"/>
      <c r="L2508" s="98">
        <v>38362</v>
      </c>
      <c r="M2508" s="98"/>
      <c r="N2508" t="str">
        <f t="shared" si="84"/>
        <v/>
      </c>
    </row>
    <row r="2509" spans="1:14" hidden="1" outlineLevel="2">
      <c r="A2509" s="16"/>
      <c r="B2509" s="332">
        <f t="shared" si="85"/>
        <v>132</v>
      </c>
      <c r="C2509" s="58" t="s">
        <v>1677</v>
      </c>
      <c r="D2509" s="139" t="s">
        <v>1676</v>
      </c>
      <c r="E2509" s="47" t="s">
        <v>2791</v>
      </c>
      <c r="F2509" s="210" t="s">
        <v>4619</v>
      </c>
      <c r="G2509" s="359"/>
      <c r="H2509" s="83"/>
      <c r="I2509" s="83"/>
      <c r="J2509" s="48"/>
      <c r="K2509" s="36"/>
      <c r="L2509" s="98">
        <v>38362</v>
      </c>
      <c r="M2509" s="98"/>
      <c r="N2509" t="str">
        <f t="shared" si="84"/>
        <v/>
      </c>
    </row>
    <row r="2510" spans="1:14" hidden="1" outlineLevel="2">
      <c r="A2510" s="16"/>
      <c r="B2510" s="332">
        <f t="shared" si="85"/>
        <v>132</v>
      </c>
      <c r="C2510" s="58" t="s">
        <v>1229</v>
      </c>
      <c r="D2510" s="139" t="s">
        <v>1228</v>
      </c>
      <c r="E2510" s="47" t="s">
        <v>2791</v>
      </c>
      <c r="F2510" s="210" t="s">
        <v>4619</v>
      </c>
      <c r="G2510" s="359"/>
      <c r="H2510" s="83"/>
      <c r="I2510" s="83"/>
      <c r="J2510" s="48"/>
      <c r="K2510" s="36"/>
      <c r="L2510" s="98">
        <v>38362</v>
      </c>
      <c r="M2510" s="98"/>
      <c r="N2510" t="str">
        <f t="shared" si="84"/>
        <v/>
      </c>
    </row>
    <row r="2511" spans="1:14" hidden="1" outlineLevel="2">
      <c r="A2511" s="16"/>
      <c r="B2511" s="332">
        <f t="shared" si="85"/>
        <v>132</v>
      </c>
      <c r="C2511" s="58" t="s">
        <v>509</v>
      </c>
      <c r="D2511" s="139" t="s">
        <v>508</v>
      </c>
      <c r="E2511" s="47" t="s">
        <v>2791</v>
      </c>
      <c r="F2511" s="210" t="s">
        <v>4619</v>
      </c>
      <c r="G2511" s="359"/>
      <c r="H2511" s="83"/>
      <c r="I2511" s="83"/>
      <c r="J2511" s="48"/>
      <c r="K2511" s="36"/>
      <c r="L2511" s="98">
        <v>38362</v>
      </c>
      <c r="M2511" s="98"/>
      <c r="N2511" t="str">
        <f t="shared" ref="N2511:N2574" si="86">IF(D2511="NA","",IF(COUNTIF($D$2:$D$4998,D2511)&gt;1,"DUPLICATE",""))</f>
        <v/>
      </c>
    </row>
    <row r="2512" spans="1:14" hidden="1" outlineLevel="2">
      <c r="A2512" s="16"/>
      <c r="B2512" s="332">
        <f t="shared" si="85"/>
        <v>132</v>
      </c>
      <c r="C2512" s="58" t="s">
        <v>511</v>
      </c>
      <c r="D2512" s="139" t="s">
        <v>510</v>
      </c>
      <c r="E2512" s="47" t="s">
        <v>2791</v>
      </c>
      <c r="F2512" s="210" t="s">
        <v>4619</v>
      </c>
      <c r="G2512" s="359"/>
      <c r="H2512" s="83"/>
      <c r="I2512" s="83"/>
      <c r="J2512" s="48"/>
      <c r="K2512" s="36"/>
      <c r="L2512" s="98">
        <v>38362</v>
      </c>
      <c r="M2512" s="98"/>
      <c r="N2512" t="str">
        <f t="shared" si="86"/>
        <v/>
      </c>
    </row>
    <row r="2513" spans="1:14" hidden="1" outlineLevel="2">
      <c r="A2513" s="16"/>
      <c r="B2513" s="332">
        <f t="shared" si="85"/>
        <v>132</v>
      </c>
      <c r="C2513" s="58" t="s">
        <v>507</v>
      </c>
      <c r="D2513" s="139" t="s">
        <v>506</v>
      </c>
      <c r="E2513" s="47" t="s">
        <v>2791</v>
      </c>
      <c r="F2513" s="210" t="s">
        <v>4619</v>
      </c>
      <c r="G2513" s="359"/>
      <c r="H2513" s="83"/>
      <c r="I2513" s="83"/>
      <c r="J2513" s="48"/>
      <c r="K2513" s="36"/>
      <c r="L2513" s="98">
        <v>38362</v>
      </c>
      <c r="M2513" s="98"/>
      <c r="N2513" t="str">
        <f t="shared" si="86"/>
        <v/>
      </c>
    </row>
    <row r="2514" spans="1:14" hidden="1" outlineLevel="2">
      <c r="A2514" s="16"/>
      <c r="B2514" s="332">
        <f t="shared" si="85"/>
        <v>132</v>
      </c>
      <c r="C2514" s="58" t="s">
        <v>3449</v>
      </c>
      <c r="D2514" s="139" t="s">
        <v>3448</v>
      </c>
      <c r="E2514" s="47" t="s">
        <v>2791</v>
      </c>
      <c r="F2514" s="210" t="s">
        <v>4619</v>
      </c>
      <c r="G2514" s="359"/>
      <c r="H2514" s="83"/>
      <c r="I2514" s="83"/>
      <c r="J2514" s="48"/>
      <c r="K2514" s="36"/>
      <c r="L2514" s="98">
        <v>38362</v>
      </c>
      <c r="M2514" s="98"/>
      <c r="N2514" t="str">
        <f t="shared" si="86"/>
        <v/>
      </c>
    </row>
    <row r="2515" spans="1:14" hidden="1" outlineLevel="2">
      <c r="A2515" s="16"/>
      <c r="B2515" s="332">
        <f t="shared" si="85"/>
        <v>132</v>
      </c>
      <c r="C2515" s="58" t="s">
        <v>4141</v>
      </c>
      <c r="D2515" s="139" t="s">
        <v>4140</v>
      </c>
      <c r="E2515" s="47" t="s">
        <v>2791</v>
      </c>
      <c r="F2515" s="210" t="s">
        <v>4619</v>
      </c>
      <c r="G2515" s="359"/>
      <c r="H2515" s="83"/>
      <c r="I2515" s="83"/>
      <c r="J2515" s="48"/>
      <c r="K2515" s="36"/>
      <c r="L2515" s="98">
        <v>38362</v>
      </c>
      <c r="M2515" s="98"/>
      <c r="N2515" t="str">
        <f t="shared" si="86"/>
        <v/>
      </c>
    </row>
    <row r="2516" spans="1:14" hidden="1" outlineLevel="2">
      <c r="A2516" s="16"/>
      <c r="B2516" s="332">
        <f t="shared" si="85"/>
        <v>132</v>
      </c>
      <c r="C2516" s="58" t="s">
        <v>1236</v>
      </c>
      <c r="D2516" s="139" t="s">
        <v>1235</v>
      </c>
      <c r="E2516" s="47" t="s">
        <v>2791</v>
      </c>
      <c r="F2516" s="210" t="s">
        <v>4619</v>
      </c>
      <c r="G2516" s="359"/>
      <c r="H2516" s="83"/>
      <c r="I2516" s="83"/>
      <c r="J2516" s="48"/>
      <c r="K2516" s="36"/>
      <c r="L2516" s="98">
        <v>38362</v>
      </c>
      <c r="M2516" s="98"/>
      <c r="N2516" t="str">
        <f t="shared" si="86"/>
        <v/>
      </c>
    </row>
    <row r="2517" spans="1:14" hidden="1" outlineLevel="2">
      <c r="A2517" s="16"/>
      <c r="B2517" s="332">
        <f t="shared" si="85"/>
        <v>132</v>
      </c>
      <c r="C2517" s="58" t="s">
        <v>1211</v>
      </c>
      <c r="D2517" s="139" t="s">
        <v>1210</v>
      </c>
      <c r="E2517" s="47" t="s">
        <v>2791</v>
      </c>
      <c r="F2517" s="210" t="s">
        <v>4619</v>
      </c>
      <c r="G2517" s="359"/>
      <c r="H2517" s="83"/>
      <c r="I2517" s="83"/>
      <c r="J2517" s="48"/>
      <c r="K2517" s="36"/>
      <c r="L2517" s="98">
        <v>38362</v>
      </c>
      <c r="M2517" s="98"/>
      <c r="N2517" t="str">
        <f t="shared" si="86"/>
        <v/>
      </c>
    </row>
    <row r="2518" spans="1:14" hidden="1" outlineLevel="2">
      <c r="A2518" s="16"/>
      <c r="B2518" s="332">
        <f t="shared" si="85"/>
        <v>132</v>
      </c>
      <c r="C2518" s="58" t="s">
        <v>1227</v>
      </c>
      <c r="D2518" s="139" t="s">
        <v>1226</v>
      </c>
      <c r="E2518" s="47" t="s">
        <v>2791</v>
      </c>
      <c r="F2518" s="210" t="s">
        <v>4619</v>
      </c>
      <c r="G2518" s="359"/>
      <c r="H2518" s="83"/>
      <c r="I2518" s="83"/>
      <c r="J2518" s="48"/>
      <c r="K2518" s="36"/>
      <c r="L2518" s="98">
        <v>38362</v>
      </c>
      <c r="M2518" s="98"/>
      <c r="N2518" t="str">
        <f t="shared" si="86"/>
        <v/>
      </c>
    </row>
    <row r="2519" spans="1:14" hidden="1" outlineLevel="2">
      <c r="A2519" s="16"/>
      <c r="B2519" s="332">
        <f t="shared" si="85"/>
        <v>132</v>
      </c>
      <c r="C2519" s="58" t="s">
        <v>1227</v>
      </c>
      <c r="D2519" s="139" t="s">
        <v>3452</v>
      </c>
      <c r="E2519" s="47" t="s">
        <v>2791</v>
      </c>
      <c r="F2519" s="210" t="s">
        <v>4619</v>
      </c>
      <c r="G2519" s="359"/>
      <c r="H2519" s="83"/>
      <c r="I2519" s="83"/>
      <c r="J2519" s="48"/>
      <c r="K2519" s="36"/>
      <c r="L2519" s="98">
        <v>38362</v>
      </c>
      <c r="M2519" s="98"/>
      <c r="N2519" t="str">
        <f t="shared" si="86"/>
        <v/>
      </c>
    </row>
    <row r="2520" spans="1:14" s="292" customFormat="1" hidden="1" outlineLevel="2">
      <c r="A2520" s="16"/>
      <c r="B2520" s="332">
        <f t="shared" si="85"/>
        <v>132</v>
      </c>
      <c r="C2520" s="58" t="s">
        <v>564</v>
      </c>
      <c r="D2520" s="139" t="s">
        <v>565</v>
      </c>
      <c r="E2520" s="47" t="s">
        <v>2791</v>
      </c>
      <c r="F2520" s="210" t="s">
        <v>4619</v>
      </c>
      <c r="G2520" s="359"/>
      <c r="H2520" s="83"/>
      <c r="I2520" s="83"/>
      <c r="J2520" s="48"/>
      <c r="K2520" s="36"/>
      <c r="L2520" s="98">
        <v>40940</v>
      </c>
      <c r="M2520" s="98"/>
      <c r="N2520" t="str">
        <f t="shared" si="86"/>
        <v/>
      </c>
    </row>
    <row r="2521" spans="1:14" hidden="1" outlineLevel="2">
      <c r="A2521" s="16"/>
      <c r="B2521" s="332">
        <f t="shared" si="85"/>
        <v>132</v>
      </c>
      <c r="C2521" s="19" t="s">
        <v>3911</v>
      </c>
      <c r="D2521" s="39" t="s">
        <v>3910</v>
      </c>
      <c r="E2521" s="39" t="s">
        <v>2798</v>
      </c>
      <c r="F2521" s="246" t="s">
        <v>4676</v>
      </c>
      <c r="G2521" s="359"/>
      <c r="H2521" s="83"/>
      <c r="I2521" s="83"/>
      <c r="J2521" s="48"/>
      <c r="K2521" s="36"/>
      <c r="L2521" s="98">
        <v>41671</v>
      </c>
      <c r="M2521" s="98"/>
      <c r="N2521" t="str">
        <f t="shared" si="86"/>
        <v>DUPLICATE</v>
      </c>
    </row>
    <row r="2522" spans="1:14" hidden="1" outlineLevel="2">
      <c r="A2522" s="16"/>
      <c r="B2522" s="332">
        <f t="shared" si="85"/>
        <v>132</v>
      </c>
      <c r="C2522" s="58" t="s">
        <v>3291</v>
      </c>
      <c r="D2522" s="139" t="s">
        <v>3290</v>
      </c>
      <c r="E2522" s="47" t="s">
        <v>2791</v>
      </c>
      <c r="F2522" s="210" t="s">
        <v>4619</v>
      </c>
      <c r="G2522" s="359"/>
      <c r="H2522" s="83"/>
      <c r="I2522" s="83"/>
      <c r="J2522" s="48"/>
      <c r="K2522" s="36"/>
      <c r="L2522" s="98">
        <v>38362</v>
      </c>
      <c r="M2522" s="98"/>
      <c r="N2522" t="str">
        <f t="shared" si="86"/>
        <v/>
      </c>
    </row>
    <row r="2523" spans="1:14" ht="26.4" hidden="1" outlineLevel="2">
      <c r="A2523" s="294"/>
      <c r="B2523" s="332">
        <f t="shared" si="85"/>
        <v>132</v>
      </c>
      <c r="C2523" s="58" t="s">
        <v>2724</v>
      </c>
      <c r="D2523" s="139" t="s">
        <v>2723</v>
      </c>
      <c r="E2523" s="122" t="s">
        <v>2791</v>
      </c>
      <c r="F2523" s="123" t="s">
        <v>4675</v>
      </c>
      <c r="G2523" s="139"/>
      <c r="H2523" s="83"/>
      <c r="I2523" s="83"/>
      <c r="J2523" s="48"/>
      <c r="K2523" s="139" t="s">
        <v>1295</v>
      </c>
      <c r="L2523" s="180">
        <v>38362</v>
      </c>
      <c r="M2523" s="98">
        <v>40940</v>
      </c>
      <c r="N2523" t="str">
        <f t="shared" si="86"/>
        <v>DUPLICATE</v>
      </c>
    </row>
    <row r="2524" spans="1:14" hidden="1" outlineLevel="2">
      <c r="A2524" s="16"/>
      <c r="B2524" s="332">
        <f t="shared" si="85"/>
        <v>132</v>
      </c>
      <c r="C2524" s="58" t="s">
        <v>3289</v>
      </c>
      <c r="D2524" s="139" t="s">
        <v>3288</v>
      </c>
      <c r="E2524" s="47" t="s">
        <v>2791</v>
      </c>
      <c r="F2524" s="210" t="s">
        <v>4619</v>
      </c>
      <c r="G2524" s="359"/>
      <c r="H2524" s="83"/>
      <c r="I2524" s="83"/>
      <c r="J2524" s="48"/>
      <c r="K2524" s="36"/>
      <c r="L2524" s="98">
        <v>38362</v>
      </c>
      <c r="M2524" s="98"/>
      <c r="N2524" t="str">
        <f t="shared" si="86"/>
        <v/>
      </c>
    </row>
    <row r="2525" spans="1:14" hidden="1" outlineLevel="2">
      <c r="A2525" s="16"/>
      <c r="B2525" s="332">
        <f t="shared" si="85"/>
        <v>132</v>
      </c>
      <c r="C2525" s="58" t="s">
        <v>3907</v>
      </c>
      <c r="D2525" s="139" t="s">
        <v>3906</v>
      </c>
      <c r="E2525" s="47" t="s">
        <v>2791</v>
      </c>
      <c r="F2525" s="210" t="s">
        <v>4619</v>
      </c>
      <c r="G2525" s="359"/>
      <c r="H2525" s="83"/>
      <c r="I2525" s="83"/>
      <c r="J2525" s="48"/>
      <c r="K2525" s="36"/>
      <c r="L2525" s="98">
        <v>38362</v>
      </c>
      <c r="M2525" s="98"/>
      <c r="N2525" t="str">
        <f t="shared" si="86"/>
        <v/>
      </c>
    </row>
    <row r="2526" spans="1:14" hidden="1" outlineLevel="2">
      <c r="A2526" s="16"/>
      <c r="B2526" s="332">
        <f t="shared" si="85"/>
        <v>132</v>
      </c>
      <c r="C2526" s="58" t="s">
        <v>562</v>
      </c>
      <c r="D2526" s="139" t="s">
        <v>563</v>
      </c>
      <c r="E2526" s="47" t="s">
        <v>2791</v>
      </c>
      <c r="F2526" s="210" t="s">
        <v>4619</v>
      </c>
      <c r="G2526" s="359"/>
      <c r="H2526" s="83"/>
      <c r="I2526" s="83"/>
      <c r="J2526" s="48"/>
      <c r="K2526" s="36"/>
      <c r="L2526" s="98">
        <v>40940</v>
      </c>
      <c r="M2526" s="98"/>
      <c r="N2526" t="str">
        <f t="shared" si="86"/>
        <v/>
      </c>
    </row>
    <row r="2527" spans="1:14" hidden="1" outlineLevel="2">
      <c r="A2527" s="16"/>
      <c r="B2527" s="332">
        <f t="shared" si="85"/>
        <v>132</v>
      </c>
      <c r="C2527" s="58" t="s">
        <v>2028</v>
      </c>
      <c r="D2527" s="139" t="s">
        <v>2027</v>
      </c>
      <c r="E2527" s="47" t="s">
        <v>2791</v>
      </c>
      <c r="F2527" s="210" t="s">
        <v>4619</v>
      </c>
      <c r="G2527" s="359"/>
      <c r="H2527" s="83"/>
      <c r="I2527" s="83"/>
      <c r="J2527" s="48"/>
      <c r="K2527" s="36"/>
      <c r="L2527" s="98">
        <v>38362</v>
      </c>
      <c r="M2527" s="98"/>
      <c r="N2527" t="str">
        <f t="shared" si="86"/>
        <v/>
      </c>
    </row>
    <row r="2528" spans="1:14" hidden="1" outlineLevel="2">
      <c r="A2528" s="16"/>
      <c r="B2528" s="332">
        <f t="shared" si="85"/>
        <v>132</v>
      </c>
      <c r="C2528" s="58" t="s">
        <v>411</v>
      </c>
      <c r="D2528" s="139" t="s">
        <v>410</v>
      </c>
      <c r="E2528" s="47" t="s">
        <v>2791</v>
      </c>
      <c r="F2528" s="210" t="s">
        <v>4619</v>
      </c>
      <c r="G2528" s="359"/>
      <c r="H2528" s="83"/>
      <c r="I2528" s="83"/>
      <c r="J2528" s="48"/>
      <c r="K2528" s="36"/>
      <c r="L2528" s="98">
        <v>38362</v>
      </c>
      <c r="M2528" s="98"/>
      <c r="N2528" t="str">
        <f t="shared" si="86"/>
        <v/>
      </c>
    </row>
    <row r="2529" spans="1:14" hidden="1" outlineLevel="2">
      <c r="A2529" s="16"/>
      <c r="B2529" s="332">
        <f t="shared" si="85"/>
        <v>132</v>
      </c>
      <c r="C2529" s="58" t="s">
        <v>2017</v>
      </c>
      <c r="D2529" s="139" t="s">
        <v>2016</v>
      </c>
      <c r="E2529" s="47" t="s">
        <v>2791</v>
      </c>
      <c r="F2529" s="210" t="s">
        <v>4619</v>
      </c>
      <c r="G2529" s="359"/>
      <c r="H2529" s="83"/>
      <c r="I2529" s="83"/>
      <c r="J2529" s="48"/>
      <c r="K2529" s="36"/>
      <c r="L2529" s="98">
        <v>38362</v>
      </c>
      <c r="M2529" s="98"/>
      <c r="N2529" t="str">
        <f t="shared" si="86"/>
        <v/>
      </c>
    </row>
    <row r="2530" spans="1:14" hidden="1" outlineLevel="2">
      <c r="A2530" s="16"/>
      <c r="B2530" s="332">
        <f t="shared" si="85"/>
        <v>132</v>
      </c>
      <c r="C2530" s="58" t="s">
        <v>2190</v>
      </c>
      <c r="D2530" s="139" t="s">
        <v>2189</v>
      </c>
      <c r="E2530" s="47" t="s">
        <v>2791</v>
      </c>
      <c r="F2530" s="210" t="s">
        <v>4619</v>
      </c>
      <c r="G2530" s="359"/>
      <c r="H2530" s="83"/>
      <c r="I2530" s="83"/>
      <c r="J2530" s="48"/>
      <c r="K2530" s="36"/>
      <c r="L2530" s="98">
        <v>38362</v>
      </c>
      <c r="M2530" s="98"/>
      <c r="N2530" t="str">
        <f t="shared" si="86"/>
        <v/>
      </c>
    </row>
    <row r="2531" spans="1:14" hidden="1" outlineLevel="2">
      <c r="A2531" s="16"/>
      <c r="B2531" s="332">
        <f t="shared" si="85"/>
        <v>132</v>
      </c>
      <c r="C2531" s="58" t="s">
        <v>2449</v>
      </c>
      <c r="D2531" s="139" t="s">
        <v>2448</v>
      </c>
      <c r="E2531" s="47" t="s">
        <v>2791</v>
      </c>
      <c r="F2531" s="210" t="s">
        <v>4619</v>
      </c>
      <c r="G2531" s="359"/>
      <c r="H2531" s="83"/>
      <c r="I2531" s="83"/>
      <c r="J2531" s="48"/>
      <c r="K2531" s="36"/>
      <c r="L2531" s="98">
        <v>38362</v>
      </c>
      <c r="M2531" s="98"/>
      <c r="N2531" t="str">
        <f t="shared" si="86"/>
        <v/>
      </c>
    </row>
    <row r="2532" spans="1:14" hidden="1" outlineLevel="2">
      <c r="A2532" s="16"/>
      <c r="B2532" s="332">
        <f t="shared" si="85"/>
        <v>132</v>
      </c>
      <c r="C2532" s="58" t="s">
        <v>2254</v>
      </c>
      <c r="D2532" s="139" t="s">
        <v>2253</v>
      </c>
      <c r="E2532" s="47" t="s">
        <v>2791</v>
      </c>
      <c r="F2532" s="210" t="s">
        <v>4619</v>
      </c>
      <c r="G2532" s="359"/>
      <c r="H2532" s="83"/>
      <c r="I2532" s="83"/>
      <c r="J2532" s="48"/>
      <c r="K2532" s="36"/>
      <c r="L2532" s="98">
        <v>38362</v>
      </c>
      <c r="M2532" s="98"/>
      <c r="N2532" t="str">
        <f t="shared" si="86"/>
        <v/>
      </c>
    </row>
    <row r="2533" spans="1:14" hidden="1" outlineLevel="2">
      <c r="A2533" s="16"/>
      <c r="B2533" s="332">
        <f t="shared" si="85"/>
        <v>132</v>
      </c>
      <c r="C2533" s="58" t="s">
        <v>6752</v>
      </c>
      <c r="D2533" s="139" t="s">
        <v>6753</v>
      </c>
      <c r="E2533" s="47" t="s">
        <v>1938</v>
      </c>
      <c r="F2533" s="210" t="s">
        <v>1939</v>
      </c>
      <c r="G2533" s="359"/>
      <c r="H2533" s="83"/>
      <c r="I2533" s="83"/>
      <c r="J2533" s="48"/>
      <c r="K2533" s="36"/>
      <c r="L2533" s="98">
        <v>43497</v>
      </c>
      <c r="M2533" s="98"/>
      <c r="N2533" t="str">
        <f t="shared" si="86"/>
        <v/>
      </c>
    </row>
    <row r="2534" spans="1:14" hidden="1" outlineLevel="2">
      <c r="A2534" s="16"/>
      <c r="B2534" s="332">
        <f t="shared" si="85"/>
        <v>132</v>
      </c>
      <c r="C2534" s="58" t="s">
        <v>499</v>
      </c>
      <c r="D2534" s="139" t="s">
        <v>498</v>
      </c>
      <c r="E2534" s="47" t="s">
        <v>2791</v>
      </c>
      <c r="F2534" s="210" t="s">
        <v>4619</v>
      </c>
      <c r="G2534" s="359"/>
      <c r="H2534" s="83"/>
      <c r="I2534" s="83"/>
      <c r="J2534" s="48"/>
      <c r="K2534" s="36"/>
      <c r="L2534" s="98">
        <v>38362</v>
      </c>
      <c r="M2534" s="98"/>
      <c r="N2534" t="str">
        <f t="shared" si="86"/>
        <v/>
      </c>
    </row>
    <row r="2535" spans="1:14" hidden="1" outlineLevel="2">
      <c r="A2535" s="16"/>
      <c r="B2535" s="332">
        <f t="shared" si="85"/>
        <v>132</v>
      </c>
      <c r="C2535" s="58" t="s">
        <v>499</v>
      </c>
      <c r="D2535" s="139" t="s">
        <v>4609</v>
      </c>
      <c r="E2535" s="47" t="s">
        <v>2791</v>
      </c>
      <c r="F2535" s="210" t="s">
        <v>4619</v>
      </c>
      <c r="G2535" s="359"/>
      <c r="H2535" s="83"/>
      <c r="I2535" s="83"/>
      <c r="J2535" s="48"/>
      <c r="K2535" s="36"/>
      <c r="L2535" s="98">
        <v>38362</v>
      </c>
      <c r="M2535" s="98"/>
      <c r="N2535" t="str">
        <f t="shared" si="86"/>
        <v/>
      </c>
    </row>
    <row r="2536" spans="1:14" hidden="1" outlineLevel="2">
      <c r="A2536" s="16"/>
      <c r="B2536" s="332">
        <f t="shared" si="85"/>
        <v>132</v>
      </c>
      <c r="C2536" s="58" t="s">
        <v>499</v>
      </c>
      <c r="D2536" s="139" t="s">
        <v>149</v>
      </c>
      <c r="E2536" s="47" t="s">
        <v>2791</v>
      </c>
      <c r="F2536" s="210" t="s">
        <v>4619</v>
      </c>
      <c r="G2536" s="359"/>
      <c r="H2536" s="83"/>
      <c r="I2536" s="83"/>
      <c r="J2536" s="48"/>
      <c r="K2536" s="36"/>
      <c r="L2536" s="98">
        <v>38362</v>
      </c>
      <c r="M2536" s="98"/>
      <c r="N2536" t="str">
        <f t="shared" si="86"/>
        <v/>
      </c>
    </row>
    <row r="2537" spans="1:14" hidden="1" outlineLevel="2">
      <c r="A2537" s="16"/>
      <c r="B2537" s="332">
        <f t="shared" si="85"/>
        <v>132</v>
      </c>
      <c r="C2537" s="58" t="s">
        <v>3726</v>
      </c>
      <c r="D2537" s="139" t="s">
        <v>3725</v>
      </c>
      <c r="E2537" s="47" t="s">
        <v>2791</v>
      </c>
      <c r="F2537" s="210" t="s">
        <v>4619</v>
      </c>
      <c r="G2537" s="359"/>
      <c r="H2537" s="83"/>
      <c r="I2537" s="83"/>
      <c r="J2537" s="48"/>
      <c r="K2537" s="36"/>
      <c r="L2537" s="98">
        <v>38362</v>
      </c>
      <c r="M2537" s="98"/>
      <c r="N2537" t="str">
        <f t="shared" si="86"/>
        <v/>
      </c>
    </row>
    <row r="2538" spans="1:14" hidden="1" outlineLevel="2">
      <c r="A2538" s="16"/>
      <c r="B2538" s="332">
        <f t="shared" si="85"/>
        <v>132</v>
      </c>
      <c r="C2538" s="58" t="s">
        <v>3416</v>
      </c>
      <c r="D2538" s="139" t="s">
        <v>3415</v>
      </c>
      <c r="E2538" s="47" t="s">
        <v>2791</v>
      </c>
      <c r="F2538" s="210" t="s">
        <v>4619</v>
      </c>
      <c r="G2538" s="359"/>
      <c r="H2538" s="83"/>
      <c r="I2538" s="83"/>
      <c r="J2538" s="48"/>
      <c r="K2538" s="36"/>
      <c r="L2538" s="98">
        <v>38362</v>
      </c>
      <c r="M2538" s="98"/>
      <c r="N2538" t="str">
        <f t="shared" si="86"/>
        <v/>
      </c>
    </row>
    <row r="2539" spans="1:14" hidden="1" outlineLevel="2">
      <c r="A2539" s="16"/>
      <c r="B2539" s="332">
        <f t="shared" si="85"/>
        <v>132</v>
      </c>
      <c r="C2539" s="58" t="s">
        <v>2565</v>
      </c>
      <c r="D2539" s="139" t="s">
        <v>2564</v>
      </c>
      <c r="E2539" s="47" t="s">
        <v>2791</v>
      </c>
      <c r="F2539" s="210" t="s">
        <v>4619</v>
      </c>
      <c r="G2539" s="359"/>
      <c r="H2539" s="83"/>
      <c r="I2539" s="83"/>
      <c r="J2539" s="48"/>
      <c r="K2539" s="36"/>
      <c r="L2539" s="98">
        <v>38362</v>
      </c>
      <c r="M2539" s="98"/>
      <c r="N2539" t="str">
        <f t="shared" si="86"/>
        <v/>
      </c>
    </row>
    <row r="2540" spans="1:14" hidden="1" outlineLevel="2">
      <c r="A2540" s="16"/>
      <c r="B2540" s="332">
        <f t="shared" si="85"/>
        <v>132</v>
      </c>
      <c r="C2540" s="58" t="s">
        <v>3442</v>
      </c>
      <c r="D2540" s="139" t="s">
        <v>319</v>
      </c>
      <c r="E2540" s="47" t="s">
        <v>2791</v>
      </c>
      <c r="F2540" s="210" t="s">
        <v>4619</v>
      </c>
      <c r="G2540" s="359"/>
      <c r="H2540" s="83"/>
      <c r="I2540" s="83"/>
      <c r="J2540" s="48"/>
      <c r="K2540" s="36"/>
      <c r="L2540" s="98">
        <v>38362</v>
      </c>
      <c r="M2540" s="98"/>
      <c r="N2540" t="str">
        <f t="shared" si="86"/>
        <v/>
      </c>
    </row>
    <row r="2541" spans="1:14" hidden="1" outlineLevel="2">
      <c r="A2541" s="16"/>
      <c r="B2541" s="332">
        <f t="shared" si="85"/>
        <v>132</v>
      </c>
      <c r="C2541" s="58" t="s">
        <v>4509</v>
      </c>
      <c r="D2541" s="139" t="s">
        <v>4508</v>
      </c>
      <c r="E2541" s="47" t="s">
        <v>2791</v>
      </c>
      <c r="F2541" s="210" t="s">
        <v>4619</v>
      </c>
      <c r="G2541" s="359"/>
      <c r="H2541" s="83"/>
      <c r="I2541" s="83"/>
      <c r="J2541" s="48"/>
      <c r="K2541" s="36"/>
      <c r="L2541" s="98">
        <v>38362</v>
      </c>
      <c r="M2541" s="98"/>
      <c r="N2541" t="str">
        <f t="shared" si="86"/>
        <v>DUPLICATE</v>
      </c>
    </row>
    <row r="2542" spans="1:14" hidden="1" outlineLevel="2">
      <c r="A2542" s="16"/>
      <c r="B2542" s="332">
        <f t="shared" si="85"/>
        <v>132</v>
      </c>
      <c r="C2542" s="58" t="s">
        <v>497</v>
      </c>
      <c r="D2542" s="139" t="s">
        <v>496</v>
      </c>
      <c r="E2542" s="47" t="s">
        <v>2791</v>
      </c>
      <c r="F2542" s="210" t="s">
        <v>4619</v>
      </c>
      <c r="G2542" s="359"/>
      <c r="H2542" s="83"/>
      <c r="I2542" s="83"/>
      <c r="J2542" s="48"/>
      <c r="K2542" s="36"/>
      <c r="L2542" s="98">
        <v>38362</v>
      </c>
      <c r="M2542" s="98"/>
      <c r="N2542" t="str">
        <f t="shared" si="86"/>
        <v/>
      </c>
    </row>
    <row r="2543" spans="1:14" hidden="1" outlineLevel="2">
      <c r="A2543" s="16"/>
      <c r="B2543" s="332">
        <f t="shared" si="85"/>
        <v>132</v>
      </c>
      <c r="C2543" s="58" t="s">
        <v>497</v>
      </c>
      <c r="D2543" s="139" t="s">
        <v>3443</v>
      </c>
      <c r="E2543" s="47" t="s">
        <v>2791</v>
      </c>
      <c r="F2543" s="210" t="s">
        <v>4619</v>
      </c>
      <c r="G2543" s="359"/>
      <c r="H2543" s="83"/>
      <c r="I2543" s="83"/>
      <c r="J2543" s="48"/>
      <c r="K2543" s="36"/>
      <c r="L2543" s="98">
        <v>38362</v>
      </c>
      <c r="M2543" s="98"/>
      <c r="N2543" t="str">
        <f t="shared" si="86"/>
        <v/>
      </c>
    </row>
    <row r="2544" spans="1:14" hidden="1" outlineLevel="2">
      <c r="A2544" s="16"/>
      <c r="B2544" s="332">
        <f t="shared" si="85"/>
        <v>132</v>
      </c>
      <c r="C2544" s="58" t="s">
        <v>3447</v>
      </c>
      <c r="D2544" s="139" t="s">
        <v>3446</v>
      </c>
      <c r="E2544" s="47" t="s">
        <v>2791</v>
      </c>
      <c r="F2544" s="210" t="s">
        <v>4619</v>
      </c>
      <c r="G2544" s="359"/>
      <c r="H2544" s="83"/>
      <c r="I2544" s="83"/>
      <c r="J2544" s="48"/>
      <c r="K2544" s="36"/>
      <c r="L2544" s="98">
        <v>38362</v>
      </c>
      <c r="M2544" s="98"/>
      <c r="N2544" t="str">
        <f t="shared" si="86"/>
        <v/>
      </c>
    </row>
    <row r="2545" spans="1:14" hidden="1" outlineLevel="2">
      <c r="A2545" s="16"/>
      <c r="B2545" s="332">
        <f t="shared" si="85"/>
        <v>132</v>
      </c>
      <c r="C2545" s="58" t="s">
        <v>387</v>
      </c>
      <c r="D2545" s="139" t="s">
        <v>386</v>
      </c>
      <c r="E2545" s="47" t="s">
        <v>2791</v>
      </c>
      <c r="F2545" s="210" t="s">
        <v>4619</v>
      </c>
      <c r="G2545" s="359"/>
      <c r="H2545" s="83"/>
      <c r="I2545" s="83"/>
      <c r="J2545" s="48"/>
      <c r="K2545" s="36"/>
      <c r="L2545" s="98">
        <v>38362</v>
      </c>
      <c r="M2545" s="98"/>
      <c r="N2545" t="str">
        <f t="shared" si="86"/>
        <v/>
      </c>
    </row>
    <row r="2546" spans="1:14" ht="39.6" hidden="1" outlineLevel="2">
      <c r="A2546" s="16"/>
      <c r="B2546" s="332">
        <f t="shared" si="85"/>
        <v>132</v>
      </c>
      <c r="C2546" s="168" t="s">
        <v>5068</v>
      </c>
      <c r="D2546" s="246" t="s">
        <v>5067</v>
      </c>
      <c r="E2546" s="47" t="s">
        <v>2791</v>
      </c>
      <c r="F2546" s="210" t="s">
        <v>4675</v>
      </c>
      <c r="G2546" s="359" t="s">
        <v>6516</v>
      </c>
      <c r="H2546" s="83"/>
      <c r="I2546" s="83"/>
      <c r="J2546" s="48"/>
      <c r="K2546" s="36"/>
      <c r="L2546" s="98">
        <v>38362</v>
      </c>
      <c r="M2546" s="98">
        <v>41671</v>
      </c>
      <c r="N2546" t="str">
        <f t="shared" si="86"/>
        <v>DUPLICATE</v>
      </c>
    </row>
    <row r="2547" spans="1:14" hidden="1" outlineLevel="2">
      <c r="A2547" s="16"/>
      <c r="B2547" s="332">
        <f t="shared" si="85"/>
        <v>132</v>
      </c>
      <c r="C2547" s="58" t="s">
        <v>4452</v>
      </c>
      <c r="D2547" s="139" t="s">
        <v>4451</v>
      </c>
      <c r="E2547" s="47" t="s">
        <v>2791</v>
      </c>
      <c r="F2547" s="210" t="s">
        <v>4619</v>
      </c>
      <c r="G2547" s="359"/>
      <c r="H2547" s="83"/>
      <c r="I2547" s="83"/>
      <c r="J2547" s="48"/>
      <c r="K2547" s="36"/>
      <c r="L2547" s="98">
        <v>38362</v>
      </c>
      <c r="M2547" s="98"/>
      <c r="N2547" t="str">
        <f t="shared" si="86"/>
        <v/>
      </c>
    </row>
    <row r="2548" spans="1:14" hidden="1" outlineLevel="2">
      <c r="A2548" s="16"/>
      <c r="B2548" s="332">
        <f t="shared" si="85"/>
        <v>132</v>
      </c>
      <c r="C2548" s="58" t="s">
        <v>2567</v>
      </c>
      <c r="D2548" s="139" t="s">
        <v>2566</v>
      </c>
      <c r="E2548" s="47" t="s">
        <v>2791</v>
      </c>
      <c r="F2548" s="210" t="s">
        <v>4619</v>
      </c>
      <c r="G2548" s="359"/>
      <c r="H2548" s="83"/>
      <c r="I2548" s="83"/>
      <c r="J2548" s="48"/>
      <c r="K2548" s="36"/>
      <c r="L2548" s="98">
        <v>38362</v>
      </c>
      <c r="M2548" s="98"/>
      <c r="N2548" t="str">
        <f t="shared" si="86"/>
        <v/>
      </c>
    </row>
    <row r="2549" spans="1:14" hidden="1" outlineLevel="2">
      <c r="A2549" s="16"/>
      <c r="B2549" s="332">
        <f t="shared" si="85"/>
        <v>132</v>
      </c>
      <c r="C2549" s="58" t="s">
        <v>2024</v>
      </c>
      <c r="D2549" s="139" t="s">
        <v>2023</v>
      </c>
      <c r="E2549" s="47" t="s">
        <v>2791</v>
      </c>
      <c r="F2549" s="210" t="s">
        <v>4619</v>
      </c>
      <c r="G2549" s="359"/>
      <c r="H2549" s="83"/>
      <c r="I2549" s="83"/>
      <c r="J2549" s="48"/>
      <c r="K2549" s="36"/>
      <c r="L2549" s="98">
        <v>38362</v>
      </c>
      <c r="M2549" s="98"/>
      <c r="N2549" t="str">
        <f t="shared" si="86"/>
        <v>DUPLICATE</v>
      </c>
    </row>
    <row r="2550" spans="1:14" hidden="1" outlineLevel="2">
      <c r="A2550" s="16"/>
      <c r="B2550" s="332">
        <f t="shared" si="85"/>
        <v>132</v>
      </c>
      <c r="C2550" s="58" t="s">
        <v>3445</v>
      </c>
      <c r="D2550" s="139" t="s">
        <v>3444</v>
      </c>
      <c r="E2550" s="47" t="s">
        <v>2791</v>
      </c>
      <c r="F2550" s="210" t="s">
        <v>4619</v>
      </c>
      <c r="G2550" s="359"/>
      <c r="H2550" s="83"/>
      <c r="I2550" s="83"/>
      <c r="J2550" s="48"/>
      <c r="K2550" s="36"/>
      <c r="L2550" s="98">
        <v>38362</v>
      </c>
      <c r="M2550" s="98"/>
      <c r="N2550" t="str">
        <f t="shared" si="86"/>
        <v>DUPLICATE</v>
      </c>
    </row>
    <row r="2551" spans="1:14" hidden="1" outlineLevel="2">
      <c r="A2551" s="16"/>
      <c r="B2551" s="332">
        <f t="shared" si="85"/>
        <v>132</v>
      </c>
      <c r="C2551" s="58" t="s">
        <v>146</v>
      </c>
      <c r="D2551" s="139" t="s">
        <v>145</v>
      </c>
      <c r="E2551" s="47" t="s">
        <v>2791</v>
      </c>
      <c r="F2551" s="210" t="s">
        <v>4619</v>
      </c>
      <c r="G2551" s="359"/>
      <c r="H2551" s="83"/>
      <c r="I2551" s="83"/>
      <c r="J2551" s="48"/>
      <c r="K2551" s="36"/>
      <c r="L2551" s="98">
        <v>38362</v>
      </c>
      <c r="M2551" s="98"/>
      <c r="N2551" t="str">
        <f t="shared" si="86"/>
        <v/>
      </c>
    </row>
    <row r="2552" spans="1:14" hidden="1" outlineLevel="2">
      <c r="A2552" s="16"/>
      <c r="B2552" s="332">
        <f t="shared" si="85"/>
        <v>132</v>
      </c>
      <c r="C2552" s="58" t="s">
        <v>4450</v>
      </c>
      <c r="D2552" s="139" t="s">
        <v>4449</v>
      </c>
      <c r="E2552" s="47" t="s">
        <v>2791</v>
      </c>
      <c r="F2552" s="210" t="s">
        <v>4619</v>
      </c>
      <c r="G2552" s="359"/>
      <c r="H2552" s="83"/>
      <c r="I2552" s="83"/>
      <c r="J2552" s="48"/>
      <c r="K2552" s="36"/>
      <c r="L2552" s="98">
        <v>38362</v>
      </c>
      <c r="M2552" s="98"/>
      <c r="N2552" t="str">
        <f t="shared" si="86"/>
        <v/>
      </c>
    </row>
    <row r="2553" spans="1:14" hidden="1" outlineLevel="2">
      <c r="A2553" s="16"/>
      <c r="B2553" s="332">
        <f t="shared" si="85"/>
        <v>132</v>
      </c>
      <c r="C2553" s="58" t="s">
        <v>161</v>
      </c>
      <c r="D2553" s="139" t="s">
        <v>160</v>
      </c>
      <c r="E2553" s="47" t="s">
        <v>2791</v>
      </c>
      <c r="F2553" s="210" t="s">
        <v>4619</v>
      </c>
      <c r="G2553" s="359"/>
      <c r="H2553" s="83"/>
      <c r="I2553" s="83"/>
      <c r="J2553" s="48"/>
      <c r="K2553" s="36"/>
      <c r="L2553" s="98">
        <v>38362</v>
      </c>
      <c r="M2553" s="98"/>
      <c r="N2553" t="str">
        <f t="shared" si="86"/>
        <v/>
      </c>
    </row>
    <row r="2554" spans="1:14" hidden="1" outlineLevel="2">
      <c r="A2554" s="16"/>
      <c r="B2554" s="332">
        <f t="shared" si="85"/>
        <v>132</v>
      </c>
      <c r="C2554" s="58" t="s">
        <v>4608</v>
      </c>
      <c r="D2554" s="139" t="s">
        <v>4607</v>
      </c>
      <c r="E2554" s="47" t="s">
        <v>2791</v>
      </c>
      <c r="F2554" s="210" t="s">
        <v>4619</v>
      </c>
      <c r="G2554" s="359"/>
      <c r="H2554" s="83"/>
      <c r="I2554" s="83"/>
      <c r="J2554" s="48"/>
      <c r="K2554" s="36"/>
      <c r="L2554" s="98">
        <v>38362</v>
      </c>
      <c r="M2554" s="98"/>
      <c r="N2554" t="str">
        <f t="shared" si="86"/>
        <v/>
      </c>
    </row>
    <row r="2555" spans="1:14" hidden="1" outlineLevel="2">
      <c r="A2555" s="16"/>
      <c r="B2555" s="332">
        <f t="shared" si="85"/>
        <v>132</v>
      </c>
      <c r="C2555" s="58" t="s">
        <v>4139</v>
      </c>
      <c r="D2555" s="139" t="s">
        <v>4138</v>
      </c>
      <c r="E2555" s="47" t="s">
        <v>2791</v>
      </c>
      <c r="F2555" s="210" t="s">
        <v>4619</v>
      </c>
      <c r="G2555" s="359"/>
      <c r="H2555" s="83"/>
      <c r="I2555" s="83"/>
      <c r="J2555" s="48"/>
      <c r="K2555" s="36"/>
      <c r="L2555" s="98">
        <v>38362</v>
      </c>
      <c r="M2555" s="98"/>
      <c r="N2555" t="str">
        <f t="shared" si="86"/>
        <v/>
      </c>
    </row>
    <row r="2556" spans="1:14" hidden="1" outlineLevel="2">
      <c r="A2556" s="16"/>
      <c r="B2556" s="332">
        <f t="shared" si="85"/>
        <v>132</v>
      </c>
      <c r="C2556" s="58" t="s">
        <v>3090</v>
      </c>
      <c r="D2556" s="139" t="s">
        <v>3089</v>
      </c>
      <c r="E2556" s="47" t="s">
        <v>2791</v>
      </c>
      <c r="F2556" s="210" t="s">
        <v>4619</v>
      </c>
      <c r="G2556" s="359"/>
      <c r="H2556" s="83"/>
      <c r="I2556" s="83"/>
      <c r="J2556" s="48"/>
      <c r="K2556" s="36"/>
      <c r="L2556" s="98">
        <v>38362</v>
      </c>
      <c r="M2556" s="98"/>
      <c r="N2556" t="str">
        <f t="shared" si="86"/>
        <v/>
      </c>
    </row>
    <row r="2557" spans="1:14" hidden="1" outlineLevel="2">
      <c r="A2557" s="16"/>
      <c r="B2557" s="332">
        <f t="shared" si="85"/>
        <v>132</v>
      </c>
      <c r="C2557" s="58" t="s">
        <v>4290</v>
      </c>
      <c r="D2557" s="139" t="s">
        <v>4289</v>
      </c>
      <c r="E2557" s="47" t="s">
        <v>2791</v>
      </c>
      <c r="F2557" s="210" t="s">
        <v>4619</v>
      </c>
      <c r="G2557" s="359"/>
      <c r="H2557" s="83"/>
      <c r="I2557" s="83"/>
      <c r="J2557" s="48"/>
      <c r="K2557" s="36"/>
      <c r="L2557" s="98">
        <v>38362</v>
      </c>
      <c r="M2557" s="98"/>
      <c r="N2557" t="str">
        <f t="shared" si="86"/>
        <v/>
      </c>
    </row>
    <row r="2558" spans="1:14" hidden="1" outlineLevel="2">
      <c r="A2558" s="16"/>
      <c r="B2558" s="332">
        <f t="shared" si="85"/>
        <v>132</v>
      </c>
      <c r="C2558" s="58" t="s">
        <v>151</v>
      </c>
      <c r="D2558" s="139" t="s">
        <v>150</v>
      </c>
      <c r="E2558" s="47" t="s">
        <v>2791</v>
      </c>
      <c r="F2558" s="210" t="s">
        <v>4619</v>
      </c>
      <c r="G2558" s="359"/>
      <c r="H2558" s="83"/>
      <c r="I2558" s="83"/>
      <c r="J2558" s="48"/>
      <c r="K2558" s="36"/>
      <c r="L2558" s="98">
        <v>38362</v>
      </c>
      <c r="M2558" s="98"/>
      <c r="N2558" t="str">
        <f t="shared" si="86"/>
        <v/>
      </c>
    </row>
    <row r="2559" spans="1:14" hidden="1" outlineLevel="2">
      <c r="A2559" s="16"/>
      <c r="B2559" s="332">
        <f t="shared" si="85"/>
        <v>132</v>
      </c>
      <c r="C2559" s="58" t="s">
        <v>389</v>
      </c>
      <c r="D2559" s="139" t="s">
        <v>388</v>
      </c>
      <c r="E2559" s="47" t="s">
        <v>2791</v>
      </c>
      <c r="F2559" s="210" t="s">
        <v>4619</v>
      </c>
      <c r="G2559" s="359"/>
      <c r="H2559" s="83"/>
      <c r="I2559" s="83"/>
      <c r="J2559" s="48"/>
      <c r="K2559" s="36"/>
      <c r="L2559" s="98">
        <v>38362</v>
      </c>
      <c r="M2559" s="98"/>
      <c r="N2559" t="str">
        <f t="shared" si="86"/>
        <v/>
      </c>
    </row>
    <row r="2560" spans="1:14" hidden="1" outlineLevel="2">
      <c r="A2560" s="16"/>
      <c r="B2560" s="332">
        <f t="shared" ref="B2560:B2623" si="87">IF(A2560&gt;0,A2560,B2559)</f>
        <v>132</v>
      </c>
      <c r="C2560" s="58" t="s">
        <v>3293</v>
      </c>
      <c r="D2560" s="139" t="s">
        <v>3292</v>
      </c>
      <c r="E2560" s="47" t="s">
        <v>2791</v>
      </c>
      <c r="F2560" s="210" t="s">
        <v>4619</v>
      </c>
      <c r="G2560" s="359"/>
      <c r="H2560" s="83"/>
      <c r="I2560" s="83"/>
      <c r="J2560" s="48"/>
      <c r="K2560" s="36"/>
      <c r="L2560" s="98">
        <v>38362</v>
      </c>
      <c r="M2560" s="98"/>
      <c r="N2560" t="str">
        <f t="shared" si="86"/>
        <v/>
      </c>
    </row>
    <row r="2561" spans="1:14" hidden="1" outlineLevel="2">
      <c r="A2561" s="16"/>
      <c r="B2561" s="332">
        <f t="shared" si="87"/>
        <v>132</v>
      </c>
      <c r="C2561" s="58" t="s">
        <v>3293</v>
      </c>
      <c r="D2561" s="139" t="s">
        <v>1230</v>
      </c>
      <c r="E2561" s="47" t="s">
        <v>2791</v>
      </c>
      <c r="F2561" s="210" t="s">
        <v>4619</v>
      </c>
      <c r="G2561" s="359"/>
      <c r="H2561" s="83"/>
      <c r="I2561" s="83"/>
      <c r="J2561" s="48"/>
      <c r="K2561" s="36"/>
      <c r="L2561" s="98">
        <v>38362</v>
      </c>
      <c r="M2561" s="98"/>
      <c r="N2561" t="str">
        <f t="shared" si="86"/>
        <v/>
      </c>
    </row>
    <row r="2562" spans="1:14" hidden="1" outlineLevel="2">
      <c r="A2562" s="16"/>
      <c r="B2562" s="332">
        <f t="shared" si="87"/>
        <v>132</v>
      </c>
      <c r="C2562" s="58" t="s">
        <v>4315</v>
      </c>
      <c r="D2562" s="139" t="s">
        <v>4314</v>
      </c>
      <c r="E2562" s="47" t="s">
        <v>2791</v>
      </c>
      <c r="F2562" s="210" t="s">
        <v>4619</v>
      </c>
      <c r="G2562" s="359"/>
      <c r="H2562" s="83"/>
      <c r="I2562" s="83"/>
      <c r="J2562" s="48"/>
      <c r="K2562" s="36"/>
      <c r="L2562" s="98">
        <v>38362</v>
      </c>
      <c r="M2562" s="98"/>
      <c r="N2562" t="str">
        <f t="shared" si="86"/>
        <v/>
      </c>
    </row>
    <row r="2563" spans="1:14" hidden="1" outlineLevel="2">
      <c r="A2563" s="16"/>
      <c r="B2563" s="332">
        <f t="shared" si="87"/>
        <v>132</v>
      </c>
      <c r="C2563" s="58" t="s">
        <v>885</v>
      </c>
      <c r="D2563" s="139" t="s">
        <v>884</v>
      </c>
      <c r="E2563" s="47" t="s">
        <v>2791</v>
      </c>
      <c r="F2563" s="210" t="s">
        <v>4619</v>
      </c>
      <c r="G2563" s="359"/>
      <c r="H2563" s="83"/>
      <c r="I2563" s="83"/>
      <c r="J2563" s="48"/>
      <c r="K2563" s="36"/>
      <c r="L2563" s="98">
        <v>38362</v>
      </c>
      <c r="M2563" s="98"/>
      <c r="N2563" t="str">
        <f t="shared" si="86"/>
        <v/>
      </c>
    </row>
    <row r="2564" spans="1:14" hidden="1" outlineLevel="2">
      <c r="A2564" s="16"/>
      <c r="B2564" s="332">
        <f t="shared" si="87"/>
        <v>132</v>
      </c>
      <c r="C2564" s="58" t="s">
        <v>4319</v>
      </c>
      <c r="D2564" s="139" t="s">
        <v>4318</v>
      </c>
      <c r="E2564" s="47" t="s">
        <v>2791</v>
      </c>
      <c r="F2564" s="210" t="s">
        <v>4619</v>
      </c>
      <c r="G2564" s="359"/>
      <c r="H2564" s="83"/>
      <c r="I2564" s="83"/>
      <c r="J2564" s="48"/>
      <c r="K2564" s="36"/>
      <c r="L2564" s="98">
        <v>38362</v>
      </c>
      <c r="M2564" s="98"/>
      <c r="N2564" t="str">
        <f t="shared" si="86"/>
        <v/>
      </c>
    </row>
    <row r="2565" spans="1:14" ht="39.6" hidden="1" outlineLevel="2">
      <c r="A2565" s="16"/>
      <c r="B2565" s="332">
        <f t="shared" si="87"/>
        <v>132</v>
      </c>
      <c r="C2565" s="58" t="s">
        <v>3972</v>
      </c>
      <c r="D2565" s="139" t="s">
        <v>890</v>
      </c>
      <c r="E2565" s="39" t="s">
        <v>2791</v>
      </c>
      <c r="F2565" s="246" t="s">
        <v>4619</v>
      </c>
      <c r="G2565" s="359"/>
      <c r="H2565" s="83"/>
      <c r="I2565" s="83"/>
      <c r="J2565" s="48"/>
      <c r="K2565" s="36"/>
      <c r="L2565" s="98">
        <v>38362</v>
      </c>
      <c r="M2565" s="98"/>
      <c r="N2565" t="str">
        <f t="shared" si="86"/>
        <v/>
      </c>
    </row>
    <row r="2566" spans="1:14" hidden="1" outlineLevel="2">
      <c r="A2566" s="16"/>
      <c r="B2566" s="332">
        <f t="shared" si="87"/>
        <v>132</v>
      </c>
      <c r="C2566" s="58" t="s">
        <v>3315</v>
      </c>
      <c r="D2566" s="139" t="s">
        <v>3314</v>
      </c>
      <c r="E2566" s="47" t="s">
        <v>2791</v>
      </c>
      <c r="F2566" s="210" t="s">
        <v>4619</v>
      </c>
      <c r="G2566" s="359"/>
      <c r="H2566" s="83"/>
      <c r="I2566" s="83"/>
      <c r="J2566" s="48"/>
      <c r="K2566" s="36"/>
      <c r="L2566" s="98">
        <v>38362</v>
      </c>
      <c r="M2566" s="98"/>
      <c r="N2566" t="str">
        <f t="shared" si="86"/>
        <v/>
      </c>
    </row>
    <row r="2567" spans="1:14" hidden="1" outlineLevel="2">
      <c r="A2567" s="16"/>
      <c r="B2567" s="332">
        <f t="shared" si="87"/>
        <v>132</v>
      </c>
      <c r="C2567" s="58" t="s">
        <v>883</v>
      </c>
      <c r="D2567" s="139" t="s">
        <v>882</v>
      </c>
      <c r="E2567" s="47" t="s">
        <v>2791</v>
      </c>
      <c r="F2567" s="210" t="s">
        <v>4619</v>
      </c>
      <c r="G2567" s="359"/>
      <c r="H2567" s="83"/>
      <c r="I2567" s="83"/>
      <c r="J2567" s="48"/>
      <c r="K2567" s="36"/>
      <c r="L2567" s="98">
        <v>38362</v>
      </c>
      <c r="M2567" s="98"/>
      <c r="N2567" t="str">
        <f t="shared" si="86"/>
        <v/>
      </c>
    </row>
    <row r="2568" spans="1:14" hidden="1" outlineLevel="2">
      <c r="A2568" s="16"/>
      <c r="B2568" s="332">
        <f t="shared" si="87"/>
        <v>132</v>
      </c>
      <c r="C2568" s="58" t="s">
        <v>4467</v>
      </c>
      <c r="D2568" s="139" t="s">
        <v>4466</v>
      </c>
      <c r="E2568" s="47" t="s">
        <v>2791</v>
      </c>
      <c r="F2568" s="210" t="s">
        <v>4619</v>
      </c>
      <c r="G2568" s="359"/>
      <c r="H2568" s="83"/>
      <c r="I2568" s="83"/>
      <c r="J2568" s="48"/>
      <c r="K2568" s="36"/>
      <c r="L2568" s="98">
        <v>38362</v>
      </c>
      <c r="M2568" s="98"/>
      <c r="N2568" t="str">
        <f t="shared" si="86"/>
        <v/>
      </c>
    </row>
    <row r="2569" spans="1:14" hidden="1" outlineLevel="2">
      <c r="A2569" s="16"/>
      <c r="B2569" s="332">
        <f t="shared" si="87"/>
        <v>132</v>
      </c>
      <c r="C2569" s="58" t="s">
        <v>4058</v>
      </c>
      <c r="D2569" s="139" t="s">
        <v>4057</v>
      </c>
      <c r="E2569" s="47" t="s">
        <v>2791</v>
      </c>
      <c r="F2569" s="210" t="s">
        <v>4619</v>
      </c>
      <c r="G2569" s="359"/>
      <c r="H2569" s="83"/>
      <c r="I2569" s="83"/>
      <c r="J2569" s="48"/>
      <c r="K2569" s="36"/>
      <c r="L2569" s="98">
        <v>38362</v>
      </c>
      <c r="M2569" s="98"/>
      <c r="N2569" t="str">
        <f t="shared" si="86"/>
        <v/>
      </c>
    </row>
    <row r="2570" spans="1:14" hidden="1" outlineLevel="2">
      <c r="A2570" s="16"/>
      <c r="B2570" s="332">
        <f t="shared" si="87"/>
        <v>132</v>
      </c>
      <c r="C2570" s="58" t="s">
        <v>4056</v>
      </c>
      <c r="D2570" s="139" t="s">
        <v>3010</v>
      </c>
      <c r="E2570" s="47" t="s">
        <v>2791</v>
      </c>
      <c r="F2570" s="210" t="s">
        <v>4619</v>
      </c>
      <c r="G2570" s="359"/>
      <c r="H2570" s="83"/>
      <c r="I2570" s="83"/>
      <c r="J2570" s="48"/>
      <c r="K2570" s="36"/>
      <c r="L2570" s="98">
        <v>38362</v>
      </c>
      <c r="M2570" s="98"/>
      <c r="N2570" t="str">
        <f t="shared" si="86"/>
        <v/>
      </c>
    </row>
    <row r="2571" spans="1:14" hidden="1" outlineLevel="2">
      <c r="A2571" s="16"/>
      <c r="B2571" s="332">
        <f t="shared" si="87"/>
        <v>132</v>
      </c>
      <c r="C2571" s="58" t="s">
        <v>1244</v>
      </c>
      <c r="D2571" s="139" t="s">
        <v>1243</v>
      </c>
      <c r="E2571" s="47" t="s">
        <v>2791</v>
      </c>
      <c r="F2571" s="210" t="s">
        <v>4619</v>
      </c>
      <c r="G2571" s="359"/>
      <c r="H2571" s="83"/>
      <c r="I2571" s="83"/>
      <c r="J2571" s="48"/>
      <c r="K2571" s="36"/>
      <c r="L2571" s="98">
        <v>38362</v>
      </c>
      <c r="M2571" s="98"/>
      <c r="N2571" t="str">
        <f t="shared" si="86"/>
        <v/>
      </c>
    </row>
    <row r="2572" spans="1:14" hidden="1" outlineLevel="2">
      <c r="A2572" s="16"/>
      <c r="B2572" s="332">
        <f t="shared" si="87"/>
        <v>132</v>
      </c>
      <c r="C2572" s="58" t="s">
        <v>2015</v>
      </c>
      <c r="D2572" s="139" t="s">
        <v>5069</v>
      </c>
      <c r="E2572" s="47" t="s">
        <v>2791</v>
      </c>
      <c r="F2572" s="210" t="s">
        <v>4619</v>
      </c>
      <c r="G2572" s="359"/>
      <c r="H2572" s="83"/>
      <c r="I2572" s="83"/>
      <c r="J2572" s="48"/>
      <c r="K2572" s="36"/>
      <c r="L2572" s="98">
        <v>38362</v>
      </c>
      <c r="M2572" s="98"/>
      <c r="N2572" t="str">
        <f t="shared" si="86"/>
        <v/>
      </c>
    </row>
    <row r="2573" spans="1:14" hidden="1" outlineLevel="2">
      <c r="A2573" s="16"/>
      <c r="B2573" s="332">
        <f t="shared" si="87"/>
        <v>132</v>
      </c>
      <c r="C2573" s="58" t="s">
        <v>1995</v>
      </c>
      <c r="D2573" s="139" t="s">
        <v>2191</v>
      </c>
      <c r="E2573" s="47" t="s">
        <v>2791</v>
      </c>
      <c r="F2573" s="210" t="s">
        <v>4619</v>
      </c>
      <c r="G2573" s="359"/>
      <c r="H2573" s="83"/>
      <c r="I2573" s="83"/>
      <c r="J2573" s="48"/>
      <c r="K2573" s="36"/>
      <c r="L2573" s="98">
        <v>38362</v>
      </c>
      <c r="M2573" s="98"/>
      <c r="N2573" t="str">
        <f t="shared" si="86"/>
        <v>DUPLICATE</v>
      </c>
    </row>
    <row r="2574" spans="1:14" hidden="1" outlineLevel="2">
      <c r="A2574" s="16"/>
      <c r="B2574" s="332">
        <f t="shared" si="87"/>
        <v>132</v>
      </c>
      <c r="C2574" s="58" t="s">
        <v>4526</v>
      </c>
      <c r="D2574" s="139" t="s">
        <v>4525</v>
      </c>
      <c r="E2574" s="47" t="s">
        <v>2791</v>
      </c>
      <c r="F2574" s="210" t="s">
        <v>4619</v>
      </c>
      <c r="G2574" s="359"/>
      <c r="H2574" s="83"/>
      <c r="I2574" s="83"/>
      <c r="J2574" s="48"/>
      <c r="K2574" s="36"/>
      <c r="L2574" s="98">
        <v>38362</v>
      </c>
      <c r="M2574" s="98"/>
      <c r="N2574" t="str">
        <f t="shared" si="86"/>
        <v/>
      </c>
    </row>
    <row r="2575" spans="1:14" hidden="1" outlineLevel="2">
      <c r="A2575" s="16"/>
      <c r="B2575" s="332">
        <f t="shared" si="87"/>
        <v>132</v>
      </c>
      <c r="C2575" s="58" t="s">
        <v>4135</v>
      </c>
      <c r="D2575" s="139" t="s">
        <v>2779</v>
      </c>
      <c r="E2575" s="47" t="s">
        <v>2791</v>
      </c>
      <c r="F2575" s="210" t="s">
        <v>4619</v>
      </c>
      <c r="G2575" s="359"/>
      <c r="H2575" s="83"/>
      <c r="I2575" s="83"/>
      <c r="J2575" s="48"/>
      <c r="K2575" s="36"/>
      <c r="L2575" s="98">
        <v>38362</v>
      </c>
      <c r="M2575" s="98"/>
      <c r="N2575" t="str">
        <f t="shared" ref="N2575:N2638" si="88">IF(D2575="NA","",IF(COUNTIF($D$2:$D$4998,D2575)&gt;1,"DUPLICATE",""))</f>
        <v/>
      </c>
    </row>
    <row r="2576" spans="1:14" hidden="1" outlineLevel="2">
      <c r="A2576" s="16"/>
      <c r="B2576" s="332">
        <f t="shared" si="87"/>
        <v>132</v>
      </c>
      <c r="C2576" s="58" t="s">
        <v>2264</v>
      </c>
      <c r="D2576" s="139" t="s">
        <v>2263</v>
      </c>
      <c r="E2576" s="47" t="s">
        <v>2791</v>
      </c>
      <c r="F2576" s="210" t="s">
        <v>4619</v>
      </c>
      <c r="G2576" s="359"/>
      <c r="H2576" s="83"/>
      <c r="I2576" s="83"/>
      <c r="J2576" s="48"/>
      <c r="K2576" s="36"/>
      <c r="L2576" s="98">
        <v>38362</v>
      </c>
      <c r="M2576" s="98"/>
      <c r="N2576" t="str">
        <f t="shared" si="88"/>
        <v/>
      </c>
    </row>
    <row r="2577" spans="1:14" ht="26.4" hidden="1" outlineLevel="2">
      <c r="A2577" s="16"/>
      <c r="B2577" s="332">
        <f t="shared" si="87"/>
        <v>132</v>
      </c>
      <c r="C2577" s="58" t="s">
        <v>4313</v>
      </c>
      <c r="D2577" s="139" t="s">
        <v>4312</v>
      </c>
      <c r="E2577" s="47" t="s">
        <v>2791</v>
      </c>
      <c r="F2577" s="210" t="s">
        <v>4619</v>
      </c>
      <c r="G2577" s="359"/>
      <c r="H2577" s="83"/>
      <c r="I2577" s="83"/>
      <c r="J2577" s="48"/>
      <c r="K2577" s="36"/>
      <c r="L2577" s="98">
        <v>38362</v>
      </c>
      <c r="M2577" s="98"/>
      <c r="N2577" t="str">
        <f t="shared" si="88"/>
        <v/>
      </c>
    </row>
    <row r="2578" spans="1:14" ht="26.4" hidden="1" outlineLevel="2">
      <c r="A2578" s="16"/>
      <c r="B2578" s="332">
        <f t="shared" si="87"/>
        <v>132</v>
      </c>
      <c r="C2578" s="58" t="s">
        <v>932</v>
      </c>
      <c r="D2578" s="139" t="s">
        <v>1700</v>
      </c>
      <c r="E2578" s="39" t="s">
        <v>2791</v>
      </c>
      <c r="F2578" s="246" t="s">
        <v>4619</v>
      </c>
      <c r="G2578" s="359"/>
      <c r="H2578" s="83"/>
      <c r="I2578" s="83"/>
      <c r="J2578" s="48"/>
      <c r="K2578" s="36"/>
      <c r="L2578" s="98">
        <v>38362</v>
      </c>
      <c r="M2578" s="98"/>
      <c r="N2578" t="str">
        <f t="shared" si="88"/>
        <v/>
      </c>
    </row>
    <row r="2579" spans="1:14" hidden="1" outlineLevel="2">
      <c r="A2579" s="16"/>
      <c r="B2579" s="332">
        <f t="shared" si="87"/>
        <v>132</v>
      </c>
      <c r="C2579" s="58" t="s">
        <v>4516</v>
      </c>
      <c r="D2579" s="139" t="s">
        <v>4515</v>
      </c>
      <c r="E2579" s="47" t="s">
        <v>2791</v>
      </c>
      <c r="F2579" s="210" t="s">
        <v>4619</v>
      </c>
      <c r="G2579" s="359"/>
      <c r="H2579" s="83"/>
      <c r="I2579" s="83"/>
      <c r="J2579" s="48"/>
      <c r="K2579" s="36"/>
      <c r="L2579" s="98">
        <v>38362</v>
      </c>
      <c r="M2579" s="98"/>
      <c r="N2579" t="str">
        <f t="shared" si="88"/>
        <v/>
      </c>
    </row>
    <row r="2580" spans="1:14" hidden="1" outlineLevel="2">
      <c r="A2580" s="16"/>
      <c r="B2580" s="332">
        <f t="shared" si="87"/>
        <v>132</v>
      </c>
      <c r="C2580" s="58" t="s">
        <v>4524</v>
      </c>
      <c r="D2580" s="139" t="s">
        <v>4523</v>
      </c>
      <c r="E2580" s="47" t="s">
        <v>2791</v>
      </c>
      <c r="F2580" s="210" t="s">
        <v>4619</v>
      </c>
      <c r="G2580" s="359"/>
      <c r="H2580" s="83"/>
      <c r="I2580" s="83"/>
      <c r="J2580" s="48"/>
      <c r="K2580" s="36"/>
      <c r="L2580" s="98">
        <v>38362</v>
      </c>
      <c r="M2580" s="98"/>
      <c r="N2580" t="str">
        <f t="shared" si="88"/>
        <v/>
      </c>
    </row>
    <row r="2581" spans="1:14" ht="26.4" hidden="1" outlineLevel="2">
      <c r="A2581" s="16"/>
      <c r="B2581" s="332">
        <f t="shared" si="87"/>
        <v>132</v>
      </c>
      <c r="C2581" s="58" t="s">
        <v>495</v>
      </c>
      <c r="D2581" s="139" t="s">
        <v>2591</v>
      </c>
      <c r="E2581" s="39" t="s">
        <v>2791</v>
      </c>
      <c r="F2581" s="246" t="s">
        <v>4619</v>
      </c>
      <c r="G2581" s="359"/>
      <c r="H2581" s="83"/>
      <c r="I2581" s="83"/>
      <c r="J2581" s="48"/>
      <c r="K2581" s="36"/>
      <c r="L2581" s="98">
        <v>38362</v>
      </c>
      <c r="M2581" s="98"/>
      <c r="N2581" t="str">
        <f t="shared" si="88"/>
        <v/>
      </c>
    </row>
    <row r="2582" spans="1:14" ht="26.4" hidden="1" outlineLevel="2">
      <c r="A2582" s="16"/>
      <c r="B2582" s="332">
        <f t="shared" si="87"/>
        <v>132</v>
      </c>
      <c r="C2582" s="58" t="s">
        <v>1699</v>
      </c>
      <c r="D2582" s="139" t="s">
        <v>1698</v>
      </c>
      <c r="E2582" s="39" t="s">
        <v>2791</v>
      </c>
      <c r="F2582" s="246" t="s">
        <v>4619</v>
      </c>
      <c r="G2582" s="359"/>
      <c r="H2582" s="83"/>
      <c r="I2582" s="83"/>
      <c r="J2582" s="48"/>
      <c r="K2582" s="36"/>
      <c r="L2582" s="98">
        <v>38362</v>
      </c>
      <c r="M2582" s="98"/>
      <c r="N2582" t="str">
        <f t="shared" si="88"/>
        <v/>
      </c>
    </row>
    <row r="2583" spans="1:14" ht="26.4" hidden="1" outlineLevel="2">
      <c r="A2583" s="16"/>
      <c r="B2583" s="332">
        <f t="shared" si="87"/>
        <v>132</v>
      </c>
      <c r="C2583" s="58" t="s">
        <v>2872</v>
      </c>
      <c r="D2583" s="139" t="s">
        <v>2871</v>
      </c>
      <c r="E2583" s="39" t="s">
        <v>2791</v>
      </c>
      <c r="F2583" s="246" t="s">
        <v>4619</v>
      </c>
      <c r="G2583" s="359"/>
      <c r="H2583" s="83"/>
      <c r="I2583" s="83"/>
      <c r="J2583" s="48"/>
      <c r="K2583" s="36"/>
      <c r="L2583" s="98">
        <v>38362</v>
      </c>
      <c r="M2583" s="98"/>
      <c r="N2583" t="str">
        <f t="shared" si="88"/>
        <v/>
      </c>
    </row>
    <row r="2584" spans="1:14" ht="26.4" hidden="1" outlineLevel="2">
      <c r="A2584" s="16"/>
      <c r="B2584" s="332">
        <f t="shared" si="87"/>
        <v>132</v>
      </c>
      <c r="C2584" s="58" t="s">
        <v>3275</v>
      </c>
      <c r="D2584" s="139" t="s">
        <v>3274</v>
      </c>
      <c r="E2584" s="39" t="s">
        <v>2791</v>
      </c>
      <c r="F2584" s="246" t="s">
        <v>4619</v>
      </c>
      <c r="G2584" s="359"/>
      <c r="H2584" s="83"/>
      <c r="I2584" s="83"/>
      <c r="J2584" s="48"/>
      <c r="K2584" s="36"/>
      <c r="L2584" s="98">
        <v>38362</v>
      </c>
      <c r="M2584" s="98"/>
      <c r="N2584" t="str">
        <f t="shared" si="88"/>
        <v/>
      </c>
    </row>
    <row r="2585" spans="1:14" hidden="1" outlineLevel="2">
      <c r="A2585" s="16"/>
      <c r="B2585" s="332">
        <f t="shared" si="87"/>
        <v>132</v>
      </c>
      <c r="C2585" s="58" t="s">
        <v>3895</v>
      </c>
      <c r="D2585" s="139" t="s">
        <v>2594</v>
      </c>
      <c r="E2585" s="47" t="s">
        <v>2791</v>
      </c>
      <c r="F2585" s="210" t="s">
        <v>4619</v>
      </c>
      <c r="G2585" s="359"/>
      <c r="H2585" s="83"/>
      <c r="I2585" s="83"/>
      <c r="J2585" s="48"/>
      <c r="K2585" s="36"/>
      <c r="L2585" s="98">
        <v>38362</v>
      </c>
      <c r="M2585" s="98"/>
      <c r="N2585" t="str">
        <f t="shared" si="88"/>
        <v/>
      </c>
    </row>
    <row r="2586" spans="1:14" hidden="1" outlineLevel="2">
      <c r="A2586" s="16"/>
      <c r="B2586" s="332">
        <f t="shared" si="87"/>
        <v>132</v>
      </c>
      <c r="C2586" s="58" t="s">
        <v>3347</v>
      </c>
      <c r="D2586" s="139" t="s">
        <v>3346</v>
      </c>
      <c r="E2586" s="47" t="s">
        <v>2791</v>
      </c>
      <c r="F2586" s="210" t="s">
        <v>4619</v>
      </c>
      <c r="G2586" s="359"/>
      <c r="H2586" s="83"/>
      <c r="I2586" s="83"/>
      <c r="J2586" s="48"/>
      <c r="K2586" s="36"/>
      <c r="L2586" s="98">
        <v>38362</v>
      </c>
      <c r="M2586" s="98"/>
      <c r="N2586" t="str">
        <f t="shared" si="88"/>
        <v/>
      </c>
    </row>
    <row r="2587" spans="1:14" hidden="1" outlineLevel="2">
      <c r="A2587" s="16"/>
      <c r="B2587" s="332">
        <f t="shared" si="87"/>
        <v>132</v>
      </c>
      <c r="C2587" s="58" t="s">
        <v>3271</v>
      </c>
      <c r="D2587" s="139" t="s">
        <v>3270</v>
      </c>
      <c r="E2587" s="47" t="s">
        <v>2791</v>
      </c>
      <c r="F2587" s="210" t="s">
        <v>4619</v>
      </c>
      <c r="G2587" s="359"/>
      <c r="H2587" s="83"/>
      <c r="I2587" s="83"/>
      <c r="J2587" s="48"/>
      <c r="K2587" s="36"/>
      <c r="L2587" s="98">
        <v>38362</v>
      </c>
      <c r="M2587" s="98"/>
      <c r="N2587" t="str">
        <f t="shared" si="88"/>
        <v/>
      </c>
    </row>
    <row r="2588" spans="1:14" hidden="1" outlineLevel="2">
      <c r="A2588" s="16"/>
      <c r="B2588" s="332">
        <f t="shared" si="87"/>
        <v>132</v>
      </c>
      <c r="C2588" s="58" t="s">
        <v>2776</v>
      </c>
      <c r="D2588" s="139" t="s">
        <v>2775</v>
      </c>
      <c r="E2588" s="47" t="s">
        <v>2791</v>
      </c>
      <c r="F2588" s="210" t="s">
        <v>4619</v>
      </c>
      <c r="G2588" s="359"/>
      <c r="H2588" s="83"/>
      <c r="I2588" s="83"/>
      <c r="J2588" s="48"/>
      <c r="K2588" s="36"/>
      <c r="L2588" s="98">
        <v>38362</v>
      </c>
      <c r="M2588" s="98"/>
      <c r="N2588" t="str">
        <f t="shared" si="88"/>
        <v/>
      </c>
    </row>
    <row r="2589" spans="1:14" hidden="1" outlineLevel="2">
      <c r="A2589" s="16"/>
      <c r="B2589" s="332">
        <f t="shared" si="87"/>
        <v>132</v>
      </c>
      <c r="C2589" s="58" t="s">
        <v>4143</v>
      </c>
      <c r="D2589" s="139" t="s">
        <v>4142</v>
      </c>
      <c r="E2589" s="47" t="s">
        <v>2791</v>
      </c>
      <c r="F2589" s="210" t="s">
        <v>4619</v>
      </c>
      <c r="G2589" s="359"/>
      <c r="H2589" s="83"/>
      <c r="I2589" s="83"/>
      <c r="J2589" s="48"/>
      <c r="K2589" s="36"/>
      <c r="L2589" s="98">
        <v>38362</v>
      </c>
      <c r="M2589" s="98"/>
      <c r="N2589" t="str">
        <f t="shared" si="88"/>
        <v/>
      </c>
    </row>
    <row r="2590" spans="1:14" hidden="1" outlineLevel="2">
      <c r="A2590" s="16"/>
      <c r="B2590" s="332">
        <f t="shared" si="87"/>
        <v>132</v>
      </c>
      <c r="C2590" s="58" t="s">
        <v>3909</v>
      </c>
      <c r="D2590" s="139" t="s">
        <v>3908</v>
      </c>
      <c r="E2590" s="47" t="s">
        <v>2791</v>
      </c>
      <c r="F2590" s="210" t="s">
        <v>4619</v>
      </c>
      <c r="G2590" s="359"/>
      <c r="H2590" s="83"/>
      <c r="I2590" s="83"/>
      <c r="J2590" s="48"/>
      <c r="K2590" s="36"/>
      <c r="L2590" s="98">
        <v>38362</v>
      </c>
      <c r="M2590" s="98"/>
      <c r="N2590" t="str">
        <f t="shared" si="88"/>
        <v/>
      </c>
    </row>
    <row r="2591" spans="1:14" hidden="1" outlineLevel="2">
      <c r="A2591" s="16"/>
      <c r="B2591" s="332">
        <f t="shared" si="87"/>
        <v>132</v>
      </c>
      <c r="C2591" s="58" t="s">
        <v>3321</v>
      </c>
      <c r="D2591" s="139" t="s">
        <v>3320</v>
      </c>
      <c r="E2591" s="47" t="s">
        <v>2791</v>
      </c>
      <c r="F2591" s="210" t="s">
        <v>4619</v>
      </c>
      <c r="G2591" s="359"/>
      <c r="H2591" s="83"/>
      <c r="I2591" s="83"/>
      <c r="J2591" s="48"/>
      <c r="K2591" s="36"/>
      <c r="L2591" s="98">
        <v>38362</v>
      </c>
      <c r="M2591" s="98"/>
      <c r="N2591" t="str">
        <f t="shared" si="88"/>
        <v/>
      </c>
    </row>
    <row r="2592" spans="1:14" hidden="1" outlineLevel="2">
      <c r="A2592" s="16"/>
      <c r="B2592" s="332">
        <f t="shared" si="87"/>
        <v>132</v>
      </c>
      <c r="C2592" s="58" t="s">
        <v>3451</v>
      </c>
      <c r="D2592" s="139" t="s">
        <v>3450</v>
      </c>
      <c r="E2592" s="47" t="s">
        <v>2791</v>
      </c>
      <c r="F2592" s="210" t="s">
        <v>4619</v>
      </c>
      <c r="G2592" s="359"/>
      <c r="H2592" s="83"/>
      <c r="I2592" s="83"/>
      <c r="J2592" s="48"/>
      <c r="K2592" s="36"/>
      <c r="L2592" s="98">
        <v>38362</v>
      </c>
      <c r="M2592" s="98"/>
      <c r="N2592" t="str">
        <f t="shared" si="88"/>
        <v/>
      </c>
    </row>
    <row r="2593" spans="1:14" hidden="1" outlineLevel="2">
      <c r="A2593" s="16"/>
      <c r="B2593" s="332">
        <f t="shared" si="87"/>
        <v>132</v>
      </c>
      <c r="C2593" s="58" t="s">
        <v>4465</v>
      </c>
      <c r="D2593" s="139" t="s">
        <v>4464</v>
      </c>
      <c r="E2593" s="47" t="s">
        <v>2791</v>
      </c>
      <c r="F2593" s="210" t="s">
        <v>4619</v>
      </c>
      <c r="G2593" s="359"/>
      <c r="H2593" s="83"/>
      <c r="I2593" s="83"/>
      <c r="J2593" s="48"/>
      <c r="K2593" s="36"/>
      <c r="L2593" s="98">
        <v>38362</v>
      </c>
      <c r="M2593" s="98"/>
      <c r="N2593" t="str">
        <f t="shared" si="88"/>
        <v/>
      </c>
    </row>
    <row r="2594" spans="1:14" hidden="1" outlineLevel="2">
      <c r="A2594" s="16"/>
      <c r="B2594" s="332">
        <f t="shared" si="87"/>
        <v>132</v>
      </c>
      <c r="C2594" s="58" t="s">
        <v>372</v>
      </c>
      <c r="D2594" s="139" t="s">
        <v>371</v>
      </c>
      <c r="E2594" s="47" t="s">
        <v>2791</v>
      </c>
      <c r="F2594" s="210" t="s">
        <v>4619</v>
      </c>
      <c r="G2594" s="359"/>
      <c r="H2594" s="83"/>
      <c r="I2594" s="83"/>
      <c r="J2594" s="48"/>
      <c r="K2594" s="36"/>
      <c r="L2594" s="98">
        <v>38362</v>
      </c>
      <c r="M2594" s="98"/>
      <c r="N2594" t="str">
        <f t="shared" si="88"/>
        <v/>
      </c>
    </row>
    <row r="2595" spans="1:14" hidden="1" outlineLevel="2">
      <c r="A2595" s="16"/>
      <c r="B2595" s="332">
        <f t="shared" si="87"/>
        <v>132</v>
      </c>
      <c r="C2595" s="58" t="s">
        <v>3454</v>
      </c>
      <c r="D2595" s="139" t="s">
        <v>3453</v>
      </c>
      <c r="E2595" s="47" t="s">
        <v>2791</v>
      </c>
      <c r="F2595" s="210" t="s">
        <v>4619</v>
      </c>
      <c r="G2595" s="359"/>
      <c r="H2595" s="83"/>
      <c r="I2595" s="83"/>
      <c r="J2595" s="48"/>
      <c r="K2595" s="36"/>
      <c r="L2595" s="98">
        <v>38362</v>
      </c>
      <c r="M2595" s="98"/>
      <c r="N2595" t="str">
        <f t="shared" si="88"/>
        <v/>
      </c>
    </row>
    <row r="2596" spans="1:14" hidden="1" outlineLevel="2">
      <c r="A2596" s="16"/>
      <c r="B2596" s="332">
        <f t="shared" si="87"/>
        <v>132</v>
      </c>
      <c r="C2596" s="58" t="s">
        <v>1997</v>
      </c>
      <c r="D2596" s="139" t="s">
        <v>1996</v>
      </c>
      <c r="E2596" s="47" t="s">
        <v>2791</v>
      </c>
      <c r="F2596" s="210" t="s">
        <v>4619</v>
      </c>
      <c r="G2596" s="359"/>
      <c r="H2596" s="83"/>
      <c r="I2596" s="83"/>
      <c r="J2596" s="48"/>
      <c r="K2596" s="36"/>
      <c r="L2596" s="98">
        <v>38362</v>
      </c>
      <c r="M2596" s="98"/>
      <c r="N2596" t="str">
        <f t="shared" si="88"/>
        <v/>
      </c>
    </row>
    <row r="2597" spans="1:14" hidden="1" outlineLevel="2">
      <c r="A2597" s="16"/>
      <c r="B2597" s="332">
        <f t="shared" si="87"/>
        <v>132</v>
      </c>
      <c r="C2597" s="58" t="s">
        <v>1689</v>
      </c>
      <c r="D2597" s="139" t="s">
        <v>1688</v>
      </c>
      <c r="E2597" s="47" t="s">
        <v>2791</v>
      </c>
      <c r="F2597" s="210" t="s">
        <v>4619</v>
      </c>
      <c r="G2597" s="359"/>
      <c r="H2597" s="83"/>
      <c r="I2597" s="83"/>
      <c r="J2597" s="48"/>
      <c r="K2597" s="36"/>
      <c r="L2597" s="98">
        <v>38362</v>
      </c>
      <c r="M2597" s="98"/>
      <c r="N2597" t="str">
        <f t="shared" si="88"/>
        <v/>
      </c>
    </row>
    <row r="2598" spans="1:14" ht="26.4" hidden="1" outlineLevel="2">
      <c r="A2598" s="16"/>
      <c r="B2598" s="332">
        <f t="shared" si="87"/>
        <v>132</v>
      </c>
      <c r="C2598" s="58" t="s">
        <v>2704</v>
      </c>
      <c r="D2598" s="139" t="s">
        <v>2703</v>
      </c>
      <c r="E2598" s="39" t="s">
        <v>2791</v>
      </c>
      <c r="F2598" s="246" t="s">
        <v>4619</v>
      </c>
      <c r="G2598" s="359"/>
      <c r="H2598" s="83"/>
      <c r="I2598" s="83"/>
      <c r="J2598" s="48"/>
      <c r="K2598" s="36"/>
      <c r="L2598" s="98">
        <v>38362</v>
      </c>
      <c r="M2598" s="98"/>
      <c r="N2598" t="str">
        <f t="shared" si="88"/>
        <v/>
      </c>
    </row>
    <row r="2599" spans="1:14" hidden="1" outlineLevel="2">
      <c r="A2599" s="16"/>
      <c r="B2599" s="332">
        <f t="shared" si="87"/>
        <v>132</v>
      </c>
      <c r="C2599" s="58" t="s">
        <v>669</v>
      </c>
      <c r="D2599" s="139" t="s">
        <v>668</v>
      </c>
      <c r="E2599" s="47" t="s">
        <v>2791</v>
      </c>
      <c r="F2599" s="210" t="s">
        <v>4619</v>
      </c>
      <c r="G2599" s="359"/>
      <c r="H2599" s="83"/>
      <c r="I2599" s="83"/>
      <c r="J2599" s="48"/>
      <c r="K2599" s="36"/>
      <c r="L2599" s="98">
        <v>38362</v>
      </c>
      <c r="M2599" s="98"/>
      <c r="N2599" t="str">
        <f t="shared" si="88"/>
        <v/>
      </c>
    </row>
    <row r="2600" spans="1:14" hidden="1" outlineLevel="2">
      <c r="A2600" s="16"/>
      <c r="B2600" s="332">
        <f t="shared" si="87"/>
        <v>132</v>
      </c>
      <c r="C2600" s="58" t="s">
        <v>2868</v>
      </c>
      <c r="D2600" s="139" t="s">
        <v>3717</v>
      </c>
      <c r="E2600" s="47" t="s">
        <v>2791</v>
      </c>
      <c r="F2600" s="210" t="s">
        <v>4619</v>
      </c>
      <c r="G2600" s="359"/>
      <c r="H2600" s="83"/>
      <c r="I2600" s="83"/>
      <c r="J2600" s="48"/>
      <c r="K2600" s="36"/>
      <c r="L2600" s="98">
        <v>38362</v>
      </c>
      <c r="M2600" s="98"/>
      <c r="N2600" t="str">
        <f t="shared" si="88"/>
        <v/>
      </c>
    </row>
    <row r="2601" spans="1:14" ht="39.6" hidden="1" outlineLevel="2">
      <c r="A2601" s="16"/>
      <c r="B2601" s="332">
        <f t="shared" si="87"/>
        <v>132</v>
      </c>
      <c r="C2601" s="58" t="s">
        <v>1063</v>
      </c>
      <c r="D2601" s="139" t="s">
        <v>1062</v>
      </c>
      <c r="E2601" s="39" t="s">
        <v>2791</v>
      </c>
      <c r="F2601" s="246" t="s">
        <v>4619</v>
      </c>
      <c r="G2601" s="359"/>
      <c r="H2601" s="83"/>
      <c r="I2601" s="83"/>
      <c r="J2601" s="48"/>
      <c r="K2601" s="36"/>
      <c r="L2601" s="98">
        <v>38362</v>
      </c>
      <c r="M2601" s="98"/>
      <c r="N2601" t="str">
        <f t="shared" si="88"/>
        <v/>
      </c>
    </row>
    <row r="2602" spans="1:14" ht="26.4" hidden="1" outlineLevel="2">
      <c r="A2602" s="16"/>
      <c r="B2602" s="332">
        <f t="shared" si="87"/>
        <v>132</v>
      </c>
      <c r="C2602" s="58" t="s">
        <v>4520</v>
      </c>
      <c r="D2602" s="139" t="s">
        <v>4519</v>
      </c>
      <c r="E2602" s="39" t="s">
        <v>2791</v>
      </c>
      <c r="F2602" s="246" t="s">
        <v>4619</v>
      </c>
      <c r="G2602" s="359"/>
      <c r="H2602" s="83"/>
      <c r="I2602" s="83"/>
      <c r="J2602" s="48"/>
      <c r="K2602" s="36"/>
      <c r="L2602" s="98">
        <v>38362</v>
      </c>
      <c r="M2602" s="98"/>
      <c r="N2602" t="str">
        <f t="shared" si="88"/>
        <v/>
      </c>
    </row>
    <row r="2603" spans="1:14" hidden="1" outlineLevel="2">
      <c r="A2603" s="16"/>
      <c r="B2603" s="332">
        <f t="shared" si="87"/>
        <v>132</v>
      </c>
      <c r="C2603" s="58" t="s">
        <v>1697</v>
      </c>
      <c r="D2603" s="139" t="s">
        <v>1696</v>
      </c>
      <c r="E2603" s="39" t="s">
        <v>2791</v>
      </c>
      <c r="F2603" s="246" t="s">
        <v>4619</v>
      </c>
      <c r="G2603" s="359"/>
      <c r="H2603" s="83"/>
      <c r="I2603" s="83"/>
      <c r="J2603" s="48"/>
      <c r="K2603" s="36"/>
      <c r="L2603" s="98">
        <v>38362</v>
      </c>
      <c r="M2603" s="98"/>
      <c r="N2603" t="str">
        <f t="shared" si="88"/>
        <v/>
      </c>
    </row>
    <row r="2604" spans="1:14" ht="26.4" hidden="1" outlineLevel="2">
      <c r="A2604" s="16"/>
      <c r="B2604" s="332">
        <f t="shared" si="87"/>
        <v>132</v>
      </c>
      <c r="C2604" s="58" t="s">
        <v>4288</v>
      </c>
      <c r="D2604" s="139" t="s">
        <v>4287</v>
      </c>
      <c r="E2604" s="39" t="s">
        <v>2791</v>
      </c>
      <c r="F2604" s="246" t="s">
        <v>4619</v>
      </c>
      <c r="G2604" s="359"/>
      <c r="H2604" s="83"/>
      <c r="I2604" s="83"/>
      <c r="J2604" s="48"/>
      <c r="K2604" s="36"/>
      <c r="L2604" s="98">
        <v>38362</v>
      </c>
      <c r="M2604" s="98"/>
      <c r="N2604" t="str">
        <f t="shared" si="88"/>
        <v/>
      </c>
    </row>
    <row r="2605" spans="1:14" ht="26.4" hidden="1" outlineLevel="2">
      <c r="A2605" s="16"/>
      <c r="B2605" s="332">
        <f t="shared" si="87"/>
        <v>132</v>
      </c>
      <c r="C2605" s="58" t="s">
        <v>3724</v>
      </c>
      <c r="D2605" s="139" t="s">
        <v>3723</v>
      </c>
      <c r="E2605" s="47" t="s">
        <v>2791</v>
      </c>
      <c r="F2605" s="210" t="s">
        <v>4619</v>
      </c>
      <c r="G2605" s="359"/>
      <c r="H2605" s="83"/>
      <c r="I2605" s="83"/>
      <c r="J2605" s="48"/>
      <c r="K2605" s="36"/>
      <c r="L2605" s="98">
        <v>38362</v>
      </c>
      <c r="M2605" s="98"/>
      <c r="N2605" t="str">
        <f t="shared" si="88"/>
        <v/>
      </c>
    </row>
    <row r="2606" spans="1:14" ht="39.6" hidden="1" outlineLevel="2">
      <c r="A2606" s="16"/>
      <c r="B2606" s="332">
        <f t="shared" si="87"/>
        <v>132</v>
      </c>
      <c r="C2606" s="58" t="s">
        <v>693</v>
      </c>
      <c r="D2606" s="139" t="s">
        <v>1686</v>
      </c>
      <c r="E2606" s="39" t="s">
        <v>2791</v>
      </c>
      <c r="F2606" s="246" t="s">
        <v>4619</v>
      </c>
      <c r="G2606" s="359"/>
      <c r="H2606" s="83"/>
      <c r="I2606" s="83"/>
      <c r="J2606" s="48"/>
      <c r="K2606" s="36"/>
      <c r="L2606" s="98">
        <v>38362</v>
      </c>
      <c r="M2606" s="98"/>
      <c r="N2606" t="str">
        <f t="shared" si="88"/>
        <v/>
      </c>
    </row>
    <row r="2607" spans="1:14" hidden="1" outlineLevel="2">
      <c r="A2607" s="16"/>
      <c r="B2607" s="332">
        <f t="shared" si="87"/>
        <v>132</v>
      </c>
      <c r="C2607" s="58" t="s">
        <v>2561</v>
      </c>
      <c r="D2607" s="139" t="s">
        <v>2450</v>
      </c>
      <c r="E2607" s="47" t="s">
        <v>2791</v>
      </c>
      <c r="F2607" s="210" t="s">
        <v>4619</v>
      </c>
      <c r="G2607" s="359"/>
      <c r="H2607" s="83"/>
      <c r="I2607" s="83"/>
      <c r="J2607" s="48"/>
      <c r="K2607" s="36"/>
      <c r="L2607" s="98">
        <v>38362</v>
      </c>
      <c r="M2607" s="98"/>
      <c r="N2607" t="str">
        <f t="shared" si="88"/>
        <v/>
      </c>
    </row>
    <row r="2608" spans="1:14" ht="39.6" hidden="1" outlineLevel="2">
      <c r="A2608" s="16"/>
      <c r="B2608" s="332">
        <f t="shared" si="87"/>
        <v>132</v>
      </c>
      <c r="C2608" s="58" t="s">
        <v>1511</v>
      </c>
      <c r="D2608" s="139" t="s">
        <v>1510</v>
      </c>
      <c r="E2608" s="39" t="s">
        <v>2791</v>
      </c>
      <c r="F2608" s="246" t="s">
        <v>4619</v>
      </c>
      <c r="G2608" s="359"/>
      <c r="H2608" s="83"/>
      <c r="I2608" s="83"/>
      <c r="J2608" s="48"/>
      <c r="K2608" s="36"/>
      <c r="L2608" s="98">
        <v>38362</v>
      </c>
      <c r="M2608" s="98"/>
      <c r="N2608" t="str">
        <f t="shared" si="88"/>
        <v/>
      </c>
    </row>
    <row r="2609" spans="1:14" ht="52.8" hidden="1" outlineLevel="2">
      <c r="A2609" s="16"/>
      <c r="B2609" s="332">
        <f t="shared" si="87"/>
        <v>132</v>
      </c>
      <c r="C2609" s="58" t="s">
        <v>1069</v>
      </c>
      <c r="D2609" s="139" t="s">
        <v>5070</v>
      </c>
      <c r="E2609" s="39" t="s">
        <v>2791</v>
      </c>
      <c r="F2609" s="246" t="s">
        <v>4619</v>
      </c>
      <c r="G2609" s="359"/>
      <c r="H2609" s="83"/>
      <c r="I2609" s="83"/>
      <c r="J2609" s="48"/>
      <c r="K2609" s="36"/>
      <c r="L2609" s="98">
        <v>38362</v>
      </c>
      <c r="M2609" s="98"/>
      <c r="N2609" t="str">
        <f t="shared" si="88"/>
        <v/>
      </c>
    </row>
    <row r="2610" spans="1:14" ht="26.4" hidden="1" outlineLevel="2">
      <c r="A2610" s="16"/>
      <c r="B2610" s="332">
        <f t="shared" si="87"/>
        <v>132</v>
      </c>
      <c r="C2610" s="58" t="s">
        <v>865</v>
      </c>
      <c r="D2610" s="139" t="s">
        <v>3727</v>
      </c>
      <c r="E2610" s="39" t="s">
        <v>2791</v>
      </c>
      <c r="F2610" s="246" t="s">
        <v>4619</v>
      </c>
      <c r="G2610" s="359"/>
      <c r="H2610" s="83"/>
      <c r="I2610" s="83"/>
      <c r="J2610" s="48"/>
      <c r="K2610" s="36"/>
      <c r="L2610" s="98">
        <v>38362</v>
      </c>
      <c r="M2610" s="98"/>
      <c r="N2610" t="str">
        <f t="shared" si="88"/>
        <v/>
      </c>
    </row>
    <row r="2611" spans="1:14" ht="26.4" hidden="1" outlineLevel="2">
      <c r="A2611" s="16"/>
      <c r="B2611" s="332">
        <f t="shared" si="87"/>
        <v>132</v>
      </c>
      <c r="C2611" s="58" t="s">
        <v>1785</v>
      </c>
      <c r="D2611" s="139" t="s">
        <v>1784</v>
      </c>
      <c r="E2611" s="39" t="s">
        <v>2791</v>
      </c>
      <c r="F2611" s="246" t="s">
        <v>4619</v>
      </c>
      <c r="G2611" s="359"/>
      <c r="H2611" s="83"/>
      <c r="I2611" s="83"/>
      <c r="J2611" s="48"/>
      <c r="K2611" s="36"/>
      <c r="L2611" s="98">
        <v>38362</v>
      </c>
      <c r="M2611" s="98"/>
      <c r="N2611" t="str">
        <f t="shared" si="88"/>
        <v/>
      </c>
    </row>
    <row r="2612" spans="1:14" hidden="1" outlineLevel="2">
      <c r="A2612" s="16"/>
      <c r="B2612" s="332">
        <f t="shared" si="87"/>
        <v>132</v>
      </c>
      <c r="C2612" s="58" t="s">
        <v>3092</v>
      </c>
      <c r="D2612" s="139" t="s">
        <v>3091</v>
      </c>
      <c r="E2612" s="39" t="s">
        <v>2791</v>
      </c>
      <c r="F2612" s="246" t="s">
        <v>4619</v>
      </c>
      <c r="G2612" s="359"/>
      <c r="H2612" s="83"/>
      <c r="I2612" s="83"/>
      <c r="J2612" s="48"/>
      <c r="K2612" s="36"/>
      <c r="L2612" s="98">
        <v>38362</v>
      </c>
      <c r="M2612" s="98"/>
      <c r="N2612" t="str">
        <f t="shared" si="88"/>
        <v/>
      </c>
    </row>
    <row r="2613" spans="1:14" ht="39.6" hidden="1" outlineLevel="2">
      <c r="A2613" s="16"/>
      <c r="B2613" s="332">
        <f t="shared" si="87"/>
        <v>132</v>
      </c>
      <c r="C2613" s="58" t="s">
        <v>1061</v>
      </c>
      <c r="D2613" s="139" t="s">
        <v>1060</v>
      </c>
      <c r="E2613" s="39" t="s">
        <v>2791</v>
      </c>
      <c r="F2613" s="246" t="s">
        <v>4619</v>
      </c>
      <c r="G2613" s="359"/>
      <c r="H2613" s="83"/>
      <c r="I2613" s="83"/>
      <c r="J2613" s="48"/>
      <c r="K2613" s="36"/>
      <c r="L2613" s="98">
        <v>38362</v>
      </c>
      <c r="M2613" s="98"/>
      <c r="N2613" t="str">
        <f t="shared" si="88"/>
        <v/>
      </c>
    </row>
    <row r="2614" spans="1:14" hidden="1" outlineLevel="2">
      <c r="A2614" s="16"/>
      <c r="B2614" s="332">
        <f t="shared" si="87"/>
        <v>132</v>
      </c>
      <c r="C2614" s="58" t="s">
        <v>2443</v>
      </c>
      <c r="D2614" s="139" t="s">
        <v>2442</v>
      </c>
      <c r="E2614" s="39" t="s">
        <v>2791</v>
      </c>
      <c r="F2614" s="246" t="s">
        <v>4619</v>
      </c>
      <c r="G2614" s="359"/>
      <c r="H2614" s="83"/>
      <c r="I2614" s="83"/>
      <c r="J2614" s="48"/>
      <c r="K2614" s="36"/>
      <c r="L2614" s="98">
        <v>38362</v>
      </c>
      <c r="M2614" s="98"/>
      <c r="N2614" t="str">
        <f t="shared" si="88"/>
        <v/>
      </c>
    </row>
    <row r="2615" spans="1:14" ht="39.6" hidden="1" outlineLevel="2">
      <c r="A2615" s="16"/>
      <c r="B2615" s="332">
        <f t="shared" si="87"/>
        <v>132</v>
      </c>
      <c r="C2615" s="58" t="s">
        <v>2766</v>
      </c>
      <c r="D2615" s="139" t="s">
        <v>4494</v>
      </c>
      <c r="E2615" s="39" t="s">
        <v>2791</v>
      </c>
      <c r="F2615" s="246" t="s">
        <v>4619</v>
      </c>
      <c r="G2615" s="359"/>
      <c r="H2615" s="83"/>
      <c r="I2615" s="83"/>
      <c r="J2615" s="48"/>
      <c r="K2615" s="36"/>
      <c r="L2615" s="98">
        <v>38362</v>
      </c>
      <c r="M2615" s="98"/>
      <c r="N2615" t="str">
        <f t="shared" si="88"/>
        <v/>
      </c>
    </row>
    <row r="2616" spans="1:14" ht="39.6" hidden="1" outlineLevel="2">
      <c r="A2616" s="16"/>
      <c r="B2616" s="332">
        <f t="shared" si="87"/>
        <v>132</v>
      </c>
      <c r="C2616" s="58" t="s">
        <v>57</v>
      </c>
      <c r="D2616" s="139" t="s">
        <v>56</v>
      </c>
      <c r="E2616" s="39" t="s">
        <v>2791</v>
      </c>
      <c r="F2616" s="246" t="s">
        <v>4619</v>
      </c>
      <c r="G2616" s="359"/>
      <c r="H2616" s="83"/>
      <c r="I2616" s="83"/>
      <c r="J2616" s="48"/>
      <c r="K2616" s="36"/>
      <c r="L2616" s="98">
        <v>38362</v>
      </c>
      <c r="M2616" s="98"/>
      <c r="N2616" t="str">
        <f t="shared" si="88"/>
        <v/>
      </c>
    </row>
    <row r="2617" spans="1:14" hidden="1" outlineLevel="2">
      <c r="A2617" s="16"/>
      <c r="B2617" s="332">
        <f t="shared" si="87"/>
        <v>132</v>
      </c>
      <c r="C2617" s="58" t="s">
        <v>4361</v>
      </c>
      <c r="D2617" s="139" t="s">
        <v>4360</v>
      </c>
      <c r="E2617" s="39" t="s">
        <v>2791</v>
      </c>
      <c r="F2617" s="246" t="s">
        <v>4619</v>
      </c>
      <c r="G2617" s="359"/>
      <c r="H2617" s="83"/>
      <c r="I2617" s="83"/>
      <c r="J2617" s="48"/>
      <c r="K2617" s="36"/>
      <c r="L2617" s="98">
        <v>38362</v>
      </c>
      <c r="M2617" s="98"/>
      <c r="N2617" t="str">
        <f t="shared" si="88"/>
        <v/>
      </c>
    </row>
    <row r="2618" spans="1:14" ht="26.4" hidden="1" outlineLevel="2">
      <c r="A2618" s="16"/>
      <c r="B2618" s="332">
        <f t="shared" si="87"/>
        <v>132</v>
      </c>
      <c r="C2618" s="58" t="s">
        <v>1787</v>
      </c>
      <c r="D2618" s="139" t="s">
        <v>1786</v>
      </c>
      <c r="E2618" s="39" t="s">
        <v>2791</v>
      </c>
      <c r="F2618" s="246" t="s">
        <v>4619</v>
      </c>
      <c r="G2618" s="359"/>
      <c r="H2618" s="83"/>
      <c r="I2618" s="83"/>
      <c r="J2618" s="48"/>
      <c r="K2618" s="36"/>
      <c r="L2618" s="98">
        <v>38362</v>
      </c>
      <c r="M2618" s="98"/>
      <c r="N2618" t="str">
        <f t="shared" si="88"/>
        <v/>
      </c>
    </row>
    <row r="2619" spans="1:14" hidden="1" outlineLevel="2">
      <c r="A2619" s="16"/>
      <c r="B2619" s="332">
        <f t="shared" si="87"/>
        <v>132</v>
      </c>
      <c r="C2619" s="58" t="s">
        <v>1509</v>
      </c>
      <c r="D2619" s="139" t="s">
        <v>736</v>
      </c>
      <c r="E2619" s="39" t="s">
        <v>2791</v>
      </c>
      <c r="F2619" s="246" t="s">
        <v>4619</v>
      </c>
      <c r="G2619" s="359"/>
      <c r="H2619" s="83"/>
      <c r="I2619" s="83"/>
      <c r="J2619" s="48"/>
      <c r="K2619" s="36"/>
      <c r="L2619" s="98">
        <v>38362</v>
      </c>
      <c r="M2619" s="98"/>
      <c r="N2619" t="str">
        <f t="shared" si="88"/>
        <v/>
      </c>
    </row>
    <row r="2620" spans="1:14" ht="26.4" hidden="1" outlineLevel="2">
      <c r="A2620" s="16"/>
      <c r="B2620" s="332">
        <f t="shared" si="87"/>
        <v>132</v>
      </c>
      <c r="C2620" s="58" t="s">
        <v>2590</v>
      </c>
      <c r="D2620" s="139" t="s">
        <v>2589</v>
      </c>
      <c r="E2620" s="39" t="s">
        <v>2791</v>
      </c>
      <c r="F2620" s="246" t="s">
        <v>4619</v>
      </c>
      <c r="G2620" s="359"/>
      <c r="H2620" s="83"/>
      <c r="I2620" s="83"/>
      <c r="J2620" s="48"/>
      <c r="K2620" s="36"/>
      <c r="L2620" s="98">
        <v>38362</v>
      </c>
      <c r="M2620" s="98"/>
      <c r="N2620" t="str">
        <f t="shared" si="88"/>
        <v/>
      </c>
    </row>
    <row r="2621" spans="1:14" hidden="1" outlineLevel="2">
      <c r="A2621" s="16"/>
      <c r="B2621" s="332">
        <f t="shared" si="87"/>
        <v>132</v>
      </c>
      <c r="C2621" s="58" t="s">
        <v>1209</v>
      </c>
      <c r="D2621" s="139" t="s">
        <v>1208</v>
      </c>
      <c r="E2621" s="39" t="s">
        <v>2791</v>
      </c>
      <c r="F2621" s="246" t="s">
        <v>4619</v>
      </c>
      <c r="G2621" s="359"/>
      <c r="H2621" s="83"/>
      <c r="I2621" s="83"/>
      <c r="J2621" s="48"/>
      <c r="K2621" s="36"/>
      <c r="L2621" s="98">
        <v>38362</v>
      </c>
      <c r="M2621" s="98"/>
      <c r="N2621" t="str">
        <f t="shared" si="88"/>
        <v/>
      </c>
    </row>
    <row r="2622" spans="1:14" hidden="1" outlineLevel="2">
      <c r="A2622" s="16"/>
      <c r="B2622" s="332">
        <f t="shared" si="87"/>
        <v>132</v>
      </c>
      <c r="C2622" s="58" t="s">
        <v>2132</v>
      </c>
      <c r="D2622" s="139" t="s">
        <v>2867</v>
      </c>
      <c r="E2622" s="39" t="s">
        <v>2791</v>
      </c>
      <c r="F2622" s="246" t="s">
        <v>4619</v>
      </c>
      <c r="G2622" s="359"/>
      <c r="H2622" s="83"/>
      <c r="I2622" s="83"/>
      <c r="J2622" s="48"/>
      <c r="K2622" s="36"/>
      <c r="L2622" s="98">
        <v>38362</v>
      </c>
      <c r="M2622" s="98"/>
      <c r="N2622" t="str">
        <f t="shared" si="88"/>
        <v/>
      </c>
    </row>
    <row r="2623" spans="1:14" ht="26.4" hidden="1" outlineLevel="2">
      <c r="A2623" s="16"/>
      <c r="B2623" s="332">
        <f t="shared" si="87"/>
        <v>132</v>
      </c>
      <c r="C2623" s="58" t="s">
        <v>1693</v>
      </c>
      <c r="D2623" s="139" t="s">
        <v>1692</v>
      </c>
      <c r="E2623" s="39" t="s">
        <v>2791</v>
      </c>
      <c r="F2623" s="246" t="s">
        <v>4619</v>
      </c>
      <c r="G2623" s="359"/>
      <c r="H2623" s="83"/>
      <c r="I2623" s="83"/>
      <c r="J2623" s="48"/>
      <c r="K2623" s="36"/>
      <c r="L2623" s="98">
        <v>38362</v>
      </c>
      <c r="M2623" s="98"/>
      <c r="N2623" t="str">
        <f t="shared" si="88"/>
        <v/>
      </c>
    </row>
    <row r="2624" spans="1:14" hidden="1" outlineLevel="2">
      <c r="A2624" s="16"/>
      <c r="B2624" s="332">
        <f t="shared" ref="B2624:B2687" si="89">IF(A2624&gt;0,A2624,B2623)</f>
        <v>132</v>
      </c>
      <c r="C2624" s="58" t="s">
        <v>2447</v>
      </c>
      <c r="D2624" s="139" t="s">
        <v>2446</v>
      </c>
      <c r="E2624" s="39" t="s">
        <v>2791</v>
      </c>
      <c r="F2624" s="246" t="s">
        <v>4619</v>
      </c>
      <c r="G2624" s="359"/>
      <c r="H2624" s="83"/>
      <c r="I2624" s="83"/>
      <c r="J2624" s="48"/>
      <c r="K2624" s="36"/>
      <c r="L2624" s="98">
        <v>38362</v>
      </c>
      <c r="M2624" s="98"/>
      <c r="N2624" t="str">
        <f t="shared" si="88"/>
        <v/>
      </c>
    </row>
    <row r="2625" spans="1:14" hidden="1" outlineLevel="2">
      <c r="A2625" s="16"/>
      <c r="B2625" s="332">
        <f t="shared" si="89"/>
        <v>132</v>
      </c>
      <c r="C2625" s="58" t="s">
        <v>2252</v>
      </c>
      <c r="D2625" s="139" t="s">
        <v>2570</v>
      </c>
      <c r="E2625" s="39" t="s">
        <v>2791</v>
      </c>
      <c r="F2625" s="246" t="s">
        <v>4619</v>
      </c>
      <c r="G2625" s="359"/>
      <c r="H2625" s="83"/>
      <c r="I2625" s="83"/>
      <c r="J2625" s="48"/>
      <c r="K2625" s="36"/>
      <c r="L2625" s="98">
        <v>38362</v>
      </c>
      <c r="M2625" s="98"/>
      <c r="N2625" t="str">
        <f t="shared" si="88"/>
        <v/>
      </c>
    </row>
    <row r="2626" spans="1:14" hidden="1" outlineLevel="2">
      <c r="A2626" s="16"/>
      <c r="B2626" s="332">
        <f t="shared" si="89"/>
        <v>132</v>
      </c>
      <c r="C2626" s="58" t="s">
        <v>4359</v>
      </c>
      <c r="D2626" s="139" t="s">
        <v>4358</v>
      </c>
      <c r="E2626" s="39" t="s">
        <v>2791</v>
      </c>
      <c r="F2626" s="246" t="s">
        <v>4619</v>
      </c>
      <c r="G2626" s="359"/>
      <c r="H2626" s="83"/>
      <c r="I2626" s="83"/>
      <c r="J2626" s="48"/>
      <c r="K2626" s="36"/>
      <c r="L2626" s="98">
        <v>38362</v>
      </c>
      <c r="M2626" s="98"/>
      <c r="N2626" t="str">
        <f t="shared" si="88"/>
        <v/>
      </c>
    </row>
    <row r="2627" spans="1:14" hidden="1" outlineLevel="2">
      <c r="A2627" s="16"/>
      <c r="B2627" s="332">
        <f t="shared" si="89"/>
        <v>132</v>
      </c>
      <c r="C2627" s="58" t="s">
        <v>1679</v>
      </c>
      <c r="D2627" s="139" t="s">
        <v>1678</v>
      </c>
      <c r="E2627" s="39" t="s">
        <v>2791</v>
      </c>
      <c r="F2627" s="246" t="s">
        <v>4619</v>
      </c>
      <c r="G2627" s="359"/>
      <c r="H2627" s="83"/>
      <c r="I2627" s="83"/>
      <c r="J2627" s="48"/>
      <c r="K2627" s="36"/>
      <c r="L2627" s="98">
        <v>38362</v>
      </c>
      <c r="M2627" s="98"/>
      <c r="N2627" t="str">
        <f t="shared" si="88"/>
        <v/>
      </c>
    </row>
    <row r="2628" spans="1:14" hidden="1" outlineLevel="2">
      <c r="A2628" s="16"/>
      <c r="B2628" s="332">
        <f t="shared" si="89"/>
        <v>132</v>
      </c>
      <c r="C2628" s="58" t="s">
        <v>3269</v>
      </c>
      <c r="D2628" s="139" t="s">
        <v>526</v>
      </c>
      <c r="E2628" s="39" t="s">
        <v>2791</v>
      </c>
      <c r="F2628" s="246" t="s">
        <v>4619</v>
      </c>
      <c r="G2628" s="359"/>
      <c r="H2628" s="83"/>
      <c r="I2628" s="83"/>
      <c r="J2628" s="48"/>
      <c r="K2628" s="36"/>
      <c r="L2628" s="98">
        <v>38362</v>
      </c>
      <c r="M2628" s="98"/>
      <c r="N2628" t="str">
        <f t="shared" si="88"/>
        <v/>
      </c>
    </row>
    <row r="2629" spans="1:14" hidden="1" outlineLevel="2">
      <c r="A2629" s="16"/>
      <c r="B2629" s="332">
        <f t="shared" si="89"/>
        <v>132</v>
      </c>
      <c r="C2629" s="58" t="s">
        <v>2870</v>
      </c>
      <c r="D2629" s="139" t="s">
        <v>2869</v>
      </c>
      <c r="E2629" s="39" t="s">
        <v>2791</v>
      </c>
      <c r="F2629" s="246" t="s">
        <v>4619</v>
      </c>
      <c r="G2629" s="359"/>
      <c r="H2629" s="83"/>
      <c r="I2629" s="83"/>
      <c r="J2629" s="48"/>
      <c r="K2629" s="36"/>
      <c r="L2629" s="98">
        <v>38362</v>
      </c>
      <c r="M2629" s="98"/>
      <c r="N2629" t="str">
        <f t="shared" si="88"/>
        <v/>
      </c>
    </row>
    <row r="2630" spans="1:14" hidden="1" outlineLevel="2">
      <c r="A2630" s="16"/>
      <c r="B2630" s="332">
        <f t="shared" si="89"/>
        <v>132</v>
      </c>
      <c r="C2630" s="58" t="s">
        <v>2061</v>
      </c>
      <c r="D2630" s="139" t="s">
        <v>5140</v>
      </c>
      <c r="E2630" s="39" t="s">
        <v>2791</v>
      </c>
      <c r="F2630" s="246" t="s">
        <v>4619</v>
      </c>
      <c r="G2630" s="359"/>
      <c r="H2630" s="83"/>
      <c r="I2630" s="83"/>
      <c r="J2630" s="48"/>
      <c r="K2630" s="36"/>
      <c r="L2630" s="98">
        <v>38362</v>
      </c>
      <c r="M2630" s="98"/>
      <c r="N2630" t="str">
        <f t="shared" si="88"/>
        <v/>
      </c>
    </row>
    <row r="2631" spans="1:14" hidden="1" outlineLevel="2">
      <c r="A2631" s="16"/>
      <c r="B2631" s="332">
        <f t="shared" si="89"/>
        <v>132</v>
      </c>
      <c r="C2631" s="58" t="s">
        <v>2778</v>
      </c>
      <c r="D2631" s="139" t="s">
        <v>2777</v>
      </c>
      <c r="E2631" s="39" t="s">
        <v>2791</v>
      </c>
      <c r="F2631" s="246" t="s">
        <v>4619</v>
      </c>
      <c r="G2631" s="359"/>
      <c r="H2631" s="83"/>
      <c r="I2631" s="83"/>
      <c r="J2631" s="48"/>
      <c r="K2631" s="36"/>
      <c r="L2631" s="98">
        <v>38362</v>
      </c>
      <c r="M2631" s="98"/>
      <c r="N2631" t="str">
        <f t="shared" si="88"/>
        <v/>
      </c>
    </row>
    <row r="2632" spans="1:14" ht="26.4" hidden="1" outlineLevel="2">
      <c r="A2632" s="16"/>
      <c r="B2632" s="332">
        <f t="shared" si="89"/>
        <v>132</v>
      </c>
      <c r="C2632" s="58" t="s">
        <v>1826</v>
      </c>
      <c r="D2632" s="139" t="s">
        <v>1825</v>
      </c>
      <c r="E2632" s="39" t="s">
        <v>2791</v>
      </c>
      <c r="F2632" s="246" t="s">
        <v>4619</v>
      </c>
      <c r="G2632" s="359"/>
      <c r="H2632" s="83"/>
      <c r="I2632" s="83"/>
      <c r="J2632" s="48"/>
      <c r="K2632" s="36"/>
      <c r="L2632" s="98">
        <v>38362</v>
      </c>
      <c r="M2632" s="98"/>
      <c r="N2632" t="str">
        <f t="shared" si="88"/>
        <v/>
      </c>
    </row>
    <row r="2633" spans="1:14" hidden="1" outlineLevel="2">
      <c r="A2633" s="16"/>
      <c r="B2633" s="332">
        <f t="shared" si="89"/>
        <v>132</v>
      </c>
      <c r="C2633" s="58" t="s">
        <v>867</v>
      </c>
      <c r="D2633" s="139" t="s">
        <v>866</v>
      </c>
      <c r="E2633" s="47" t="s">
        <v>2791</v>
      </c>
      <c r="F2633" s="210" t="s">
        <v>4619</v>
      </c>
      <c r="G2633" s="359"/>
      <c r="H2633" s="83"/>
      <c r="I2633" s="83"/>
      <c r="J2633" s="48"/>
      <c r="K2633" s="36"/>
      <c r="L2633" s="98">
        <v>38362</v>
      </c>
      <c r="M2633" s="98"/>
      <c r="N2633" t="str">
        <f t="shared" si="88"/>
        <v/>
      </c>
    </row>
    <row r="2634" spans="1:14" ht="26.4" hidden="1" outlineLevel="2">
      <c r="A2634" s="16"/>
      <c r="B2634" s="332">
        <f t="shared" si="89"/>
        <v>132</v>
      </c>
      <c r="C2634" s="58" t="s">
        <v>3345</v>
      </c>
      <c r="D2634" s="139" t="s">
        <v>3344</v>
      </c>
      <c r="E2634" s="39" t="s">
        <v>2791</v>
      </c>
      <c r="F2634" s="246" t="s">
        <v>4619</v>
      </c>
      <c r="G2634" s="359"/>
      <c r="H2634" s="83"/>
      <c r="I2634" s="83"/>
      <c r="J2634" s="48"/>
      <c r="K2634" s="36"/>
      <c r="L2634" s="98">
        <v>38362</v>
      </c>
      <c r="M2634" s="98"/>
      <c r="N2634" t="str">
        <f t="shared" si="88"/>
        <v/>
      </c>
    </row>
    <row r="2635" spans="1:14" ht="26.4" hidden="1" outlineLevel="2">
      <c r="A2635" s="16"/>
      <c r="B2635" s="332">
        <f t="shared" si="89"/>
        <v>132</v>
      </c>
      <c r="C2635" s="58" t="s">
        <v>3273</v>
      </c>
      <c r="D2635" s="139" t="s">
        <v>3272</v>
      </c>
      <c r="E2635" s="39" t="s">
        <v>2791</v>
      </c>
      <c r="F2635" s="246" t="s">
        <v>4619</v>
      </c>
      <c r="G2635" s="359"/>
      <c r="H2635" s="83"/>
      <c r="I2635" s="83"/>
      <c r="J2635" s="48"/>
      <c r="K2635" s="36"/>
      <c r="L2635" s="98">
        <v>38362</v>
      </c>
      <c r="M2635" s="98"/>
      <c r="N2635" t="str">
        <f t="shared" si="88"/>
        <v/>
      </c>
    </row>
    <row r="2636" spans="1:14" ht="26.4" hidden="1" outlineLevel="2">
      <c r="A2636" s="16"/>
      <c r="B2636" s="332">
        <f t="shared" si="89"/>
        <v>132</v>
      </c>
      <c r="C2636" s="58" t="s">
        <v>314</v>
      </c>
      <c r="D2636" s="139" t="s">
        <v>674</v>
      </c>
      <c r="E2636" s="39" t="s">
        <v>2791</v>
      </c>
      <c r="F2636" s="246" t="s">
        <v>4619</v>
      </c>
      <c r="G2636" s="359"/>
      <c r="H2636" s="83"/>
      <c r="I2636" s="83"/>
      <c r="J2636" s="48"/>
      <c r="K2636" s="36"/>
      <c r="L2636" s="98">
        <v>38362</v>
      </c>
      <c r="M2636" s="98"/>
      <c r="N2636" t="str">
        <f t="shared" si="88"/>
        <v/>
      </c>
    </row>
    <row r="2637" spans="1:14" hidden="1" outlineLevel="2">
      <c r="A2637" s="16"/>
      <c r="B2637" s="332">
        <f t="shared" si="89"/>
        <v>132</v>
      </c>
      <c r="C2637" s="58" t="s">
        <v>869</v>
      </c>
      <c r="D2637" s="139" t="s">
        <v>868</v>
      </c>
      <c r="E2637" s="39" t="s">
        <v>2791</v>
      </c>
      <c r="F2637" s="246" t="s">
        <v>4619</v>
      </c>
      <c r="G2637" s="359"/>
      <c r="H2637" s="83"/>
      <c r="I2637" s="83"/>
      <c r="J2637" s="48"/>
      <c r="K2637" s="36"/>
      <c r="L2637" s="98">
        <v>38362</v>
      </c>
      <c r="M2637" s="98"/>
      <c r="N2637" t="str">
        <f t="shared" si="88"/>
        <v/>
      </c>
    </row>
    <row r="2638" spans="1:14" ht="26.4" hidden="1" outlineLevel="2">
      <c r="A2638" s="16"/>
      <c r="B2638" s="332">
        <f t="shared" si="89"/>
        <v>132</v>
      </c>
      <c r="C2638" s="58" t="s">
        <v>1447</v>
      </c>
      <c r="D2638" s="139" t="s">
        <v>1446</v>
      </c>
      <c r="E2638" s="39" t="s">
        <v>2791</v>
      </c>
      <c r="F2638" s="246" t="s">
        <v>4619</v>
      </c>
      <c r="G2638" s="359"/>
      <c r="H2638" s="83"/>
      <c r="I2638" s="83"/>
      <c r="J2638" s="48"/>
      <c r="K2638" s="36"/>
      <c r="L2638" s="98">
        <v>38362</v>
      </c>
      <c r="M2638" s="98"/>
      <c r="N2638" t="str">
        <f t="shared" si="88"/>
        <v/>
      </c>
    </row>
    <row r="2639" spans="1:14" hidden="1" outlineLevel="2">
      <c r="A2639" s="16"/>
      <c r="B2639" s="332">
        <f t="shared" si="89"/>
        <v>132</v>
      </c>
      <c r="C2639" s="58" t="s">
        <v>1824</v>
      </c>
      <c r="D2639" s="139" t="s">
        <v>3276</v>
      </c>
      <c r="E2639" s="39" t="s">
        <v>2791</v>
      </c>
      <c r="F2639" s="246" t="s">
        <v>4619</v>
      </c>
      <c r="G2639" s="359"/>
      <c r="H2639" s="83"/>
      <c r="I2639" s="83"/>
      <c r="J2639" s="48"/>
      <c r="K2639" s="36"/>
      <c r="L2639" s="98">
        <v>38362</v>
      </c>
      <c r="M2639" s="98"/>
      <c r="N2639" t="str">
        <f t="shared" ref="N2639:N2702" si="90">IF(D2639="NA","",IF(COUNTIF($D$2:$D$4998,D2639)&gt;1,"DUPLICATE",""))</f>
        <v/>
      </c>
    </row>
    <row r="2640" spans="1:14" hidden="1" outlineLevel="2">
      <c r="A2640" s="16"/>
      <c r="B2640" s="332">
        <f t="shared" si="89"/>
        <v>132</v>
      </c>
      <c r="C2640" s="58" t="s">
        <v>875</v>
      </c>
      <c r="D2640" s="139" t="s">
        <v>874</v>
      </c>
      <c r="E2640" s="39" t="s">
        <v>2791</v>
      </c>
      <c r="F2640" s="246" t="s">
        <v>4619</v>
      </c>
      <c r="G2640" s="359"/>
      <c r="H2640" s="83"/>
      <c r="I2640" s="83"/>
      <c r="J2640" s="48"/>
      <c r="K2640" s="36"/>
      <c r="L2640" s="98">
        <v>38362</v>
      </c>
      <c r="M2640" s="98"/>
      <c r="N2640" t="str">
        <f t="shared" si="90"/>
        <v/>
      </c>
    </row>
    <row r="2641" spans="1:14" hidden="1" outlineLevel="2">
      <c r="A2641" s="16"/>
      <c r="B2641" s="332">
        <f t="shared" si="89"/>
        <v>132</v>
      </c>
      <c r="C2641" s="58" t="s">
        <v>2026</v>
      </c>
      <c r="D2641" s="139" t="s">
        <v>2025</v>
      </c>
      <c r="E2641" s="39" t="s">
        <v>2791</v>
      </c>
      <c r="F2641" s="246" t="s">
        <v>4619</v>
      </c>
      <c r="G2641" s="359"/>
      <c r="H2641" s="83"/>
      <c r="I2641" s="83"/>
      <c r="J2641" s="48"/>
      <c r="K2641" s="36"/>
      <c r="L2641" s="98">
        <v>38362</v>
      </c>
      <c r="M2641" s="98"/>
      <c r="N2641" t="str">
        <f t="shared" si="90"/>
        <v/>
      </c>
    </row>
    <row r="2642" spans="1:14" ht="26.4" hidden="1" outlineLevel="2">
      <c r="A2642" s="16"/>
      <c r="B2642" s="332">
        <f t="shared" si="89"/>
        <v>132</v>
      </c>
      <c r="C2642" s="58" t="s">
        <v>3368</v>
      </c>
      <c r="D2642" s="139" t="s">
        <v>3367</v>
      </c>
      <c r="E2642" s="39" t="s">
        <v>2791</v>
      </c>
      <c r="F2642" s="246" t="s">
        <v>4619</v>
      </c>
      <c r="G2642" s="359"/>
      <c r="H2642" s="83"/>
      <c r="I2642" s="83"/>
      <c r="J2642" s="48"/>
      <c r="K2642" s="36"/>
      <c r="L2642" s="98">
        <v>38362</v>
      </c>
      <c r="M2642" s="98"/>
      <c r="N2642" t="str">
        <f t="shared" si="90"/>
        <v/>
      </c>
    </row>
    <row r="2643" spans="1:14" hidden="1" outlineLevel="2">
      <c r="A2643" s="16"/>
      <c r="B2643" s="332">
        <f t="shared" si="89"/>
        <v>132</v>
      </c>
      <c r="C2643" s="58" t="s">
        <v>107</v>
      </c>
      <c r="D2643" s="139" t="s">
        <v>1788</v>
      </c>
      <c r="E2643" s="39" t="s">
        <v>2791</v>
      </c>
      <c r="F2643" s="246" t="s">
        <v>4619</v>
      </c>
      <c r="G2643" s="359"/>
      <c r="H2643" s="83"/>
      <c r="I2643" s="83"/>
      <c r="J2643" s="48"/>
      <c r="K2643" s="36"/>
      <c r="L2643" s="98">
        <v>38362</v>
      </c>
      <c r="M2643" s="98"/>
      <c r="N2643" t="str">
        <f t="shared" si="90"/>
        <v/>
      </c>
    </row>
    <row r="2644" spans="1:14" hidden="1" outlineLevel="2">
      <c r="A2644" s="16"/>
      <c r="B2644" s="332">
        <f t="shared" si="89"/>
        <v>132</v>
      </c>
      <c r="C2644" s="58" t="s">
        <v>2584</v>
      </c>
      <c r="D2644" s="139" t="s">
        <v>4199</v>
      </c>
      <c r="E2644" s="39" t="s">
        <v>2791</v>
      </c>
      <c r="F2644" s="246" t="s">
        <v>4619</v>
      </c>
      <c r="G2644" s="359"/>
      <c r="H2644" s="83"/>
      <c r="I2644" s="83"/>
      <c r="J2644" s="48"/>
      <c r="K2644" s="36"/>
      <c r="L2644" s="98">
        <v>38362</v>
      </c>
      <c r="M2644" s="98"/>
      <c r="N2644" t="str">
        <f t="shared" si="90"/>
        <v/>
      </c>
    </row>
    <row r="2645" spans="1:14" hidden="1" outlineLevel="2">
      <c r="A2645" s="16"/>
      <c r="B2645" s="332">
        <f t="shared" si="89"/>
        <v>132</v>
      </c>
      <c r="C2645" s="58" t="s">
        <v>4258</v>
      </c>
      <c r="D2645" s="139" t="s">
        <v>2587</v>
      </c>
      <c r="E2645" s="39" t="s">
        <v>2791</v>
      </c>
      <c r="F2645" s="246" t="s">
        <v>4619</v>
      </c>
      <c r="G2645" s="359"/>
      <c r="H2645" s="83"/>
      <c r="I2645" s="83"/>
      <c r="J2645" s="48"/>
      <c r="K2645" s="36"/>
      <c r="L2645" s="98">
        <v>38362</v>
      </c>
      <c r="M2645" s="98"/>
      <c r="N2645" t="str">
        <f t="shared" si="90"/>
        <v/>
      </c>
    </row>
    <row r="2646" spans="1:14" hidden="1" outlineLevel="2">
      <c r="A2646" s="16"/>
      <c r="B2646" s="332">
        <f t="shared" si="89"/>
        <v>132</v>
      </c>
      <c r="C2646" s="58" t="s">
        <v>4260</v>
      </c>
      <c r="D2646" s="139" t="s">
        <v>4259</v>
      </c>
      <c r="E2646" s="39" t="s">
        <v>2791</v>
      </c>
      <c r="F2646" s="246" t="s">
        <v>4619</v>
      </c>
      <c r="G2646" s="359"/>
      <c r="H2646" s="83"/>
      <c r="I2646" s="83"/>
      <c r="J2646" s="48"/>
      <c r="K2646" s="36"/>
      <c r="L2646" s="98">
        <v>38362</v>
      </c>
      <c r="M2646" s="98"/>
      <c r="N2646" t="str">
        <f t="shared" si="90"/>
        <v/>
      </c>
    </row>
    <row r="2647" spans="1:14" hidden="1" outlineLevel="2">
      <c r="A2647" s="16"/>
      <c r="B2647" s="332">
        <f t="shared" si="89"/>
        <v>132</v>
      </c>
      <c r="C2647" s="58" t="s">
        <v>1071</v>
      </c>
      <c r="D2647" s="139" t="s">
        <v>1070</v>
      </c>
      <c r="E2647" s="39" t="s">
        <v>2791</v>
      </c>
      <c r="F2647" s="246" t="s">
        <v>4619</v>
      </c>
      <c r="G2647" s="359"/>
      <c r="H2647" s="83"/>
      <c r="I2647" s="83"/>
      <c r="J2647" s="48"/>
      <c r="K2647" s="36"/>
      <c r="L2647" s="98">
        <v>38362</v>
      </c>
      <c r="M2647" s="98"/>
      <c r="N2647" t="str">
        <f t="shared" si="90"/>
        <v/>
      </c>
    </row>
    <row r="2648" spans="1:14" ht="26.4" hidden="1" outlineLevel="2">
      <c r="A2648" s="16"/>
      <c r="B2648" s="332">
        <f t="shared" si="89"/>
        <v>132</v>
      </c>
      <c r="C2648" s="58" t="s">
        <v>2586</v>
      </c>
      <c r="D2648" s="139" t="s">
        <v>2585</v>
      </c>
      <c r="E2648" s="39" t="s">
        <v>2791</v>
      </c>
      <c r="F2648" s="246" t="s">
        <v>4619</v>
      </c>
      <c r="G2648" s="359"/>
      <c r="H2648" s="83"/>
      <c r="I2648" s="83"/>
      <c r="J2648" s="48"/>
      <c r="K2648" s="36"/>
      <c r="L2648" s="98">
        <v>38362</v>
      </c>
      <c r="M2648" s="98"/>
      <c r="N2648" t="str">
        <f t="shared" si="90"/>
        <v/>
      </c>
    </row>
    <row r="2649" spans="1:14" hidden="1" outlineLevel="2">
      <c r="A2649" s="16"/>
      <c r="B2649" s="332">
        <f t="shared" si="89"/>
        <v>132</v>
      </c>
      <c r="C2649" s="58" t="s">
        <v>4196</v>
      </c>
      <c r="D2649" s="139" t="s">
        <v>4195</v>
      </c>
      <c r="E2649" s="39" t="s">
        <v>2791</v>
      </c>
      <c r="F2649" s="246" t="s">
        <v>4619</v>
      </c>
      <c r="G2649" s="359"/>
      <c r="H2649" s="83"/>
      <c r="I2649" s="83"/>
      <c r="J2649" s="48"/>
      <c r="K2649" s="36"/>
      <c r="L2649" s="98">
        <v>38362</v>
      </c>
      <c r="M2649" s="98"/>
      <c r="N2649" t="str">
        <f t="shared" si="90"/>
        <v/>
      </c>
    </row>
    <row r="2650" spans="1:14" ht="26.4" hidden="1" outlineLevel="2">
      <c r="A2650" s="16"/>
      <c r="B2650" s="332">
        <f t="shared" si="89"/>
        <v>132</v>
      </c>
      <c r="C2650" s="58" t="s">
        <v>4198</v>
      </c>
      <c r="D2650" s="139" t="s">
        <v>4197</v>
      </c>
      <c r="E2650" s="39" t="s">
        <v>2791</v>
      </c>
      <c r="F2650" s="246" t="s">
        <v>4619</v>
      </c>
      <c r="G2650" s="359"/>
      <c r="H2650" s="83"/>
      <c r="I2650" s="83"/>
      <c r="J2650" s="48"/>
      <c r="K2650" s="36"/>
      <c r="L2650" s="98">
        <v>38362</v>
      </c>
      <c r="M2650" s="98"/>
      <c r="N2650" t="str">
        <f t="shared" si="90"/>
        <v/>
      </c>
    </row>
    <row r="2651" spans="1:14" hidden="1" outlineLevel="2">
      <c r="A2651" s="16"/>
      <c r="B2651" s="332">
        <f t="shared" si="89"/>
        <v>132</v>
      </c>
      <c r="C2651" s="58" t="s">
        <v>109</v>
      </c>
      <c r="D2651" s="139" t="s">
        <v>108</v>
      </c>
      <c r="E2651" s="39" t="s">
        <v>2791</v>
      </c>
      <c r="F2651" s="246" t="s">
        <v>4619</v>
      </c>
      <c r="G2651" s="359"/>
      <c r="H2651" s="83"/>
      <c r="I2651" s="83"/>
      <c r="J2651" s="48"/>
      <c r="K2651" s="36"/>
      <c r="L2651" s="98">
        <v>38362</v>
      </c>
      <c r="M2651" s="98"/>
      <c r="N2651" t="str">
        <f t="shared" si="90"/>
        <v/>
      </c>
    </row>
    <row r="2652" spans="1:14" hidden="1" outlineLevel="2">
      <c r="A2652" s="16"/>
      <c r="B2652" s="332">
        <f t="shared" si="89"/>
        <v>132</v>
      </c>
      <c r="C2652" s="58" t="s">
        <v>385</v>
      </c>
      <c r="D2652" s="139" t="s">
        <v>384</v>
      </c>
      <c r="E2652" s="39" t="s">
        <v>2791</v>
      </c>
      <c r="F2652" s="246" t="s">
        <v>4619</v>
      </c>
      <c r="G2652" s="359"/>
      <c r="H2652" s="83"/>
      <c r="I2652" s="83"/>
      <c r="J2652" s="48"/>
      <c r="K2652" s="36"/>
      <c r="L2652" s="98">
        <v>38362</v>
      </c>
      <c r="M2652" s="98"/>
      <c r="N2652" t="str">
        <f t="shared" si="90"/>
        <v/>
      </c>
    </row>
    <row r="2653" spans="1:14" hidden="1" outlineLevel="2">
      <c r="A2653" s="16"/>
      <c r="B2653" s="332">
        <f t="shared" si="89"/>
        <v>132</v>
      </c>
      <c r="C2653" s="58" t="s">
        <v>148</v>
      </c>
      <c r="D2653" s="139" t="s">
        <v>147</v>
      </c>
      <c r="E2653" s="39" t="s">
        <v>2791</v>
      </c>
      <c r="F2653" s="246" t="s">
        <v>4619</v>
      </c>
      <c r="G2653" s="359"/>
      <c r="H2653" s="83"/>
      <c r="I2653" s="83"/>
      <c r="J2653" s="48"/>
      <c r="K2653" s="36"/>
      <c r="L2653" s="98">
        <v>38362</v>
      </c>
      <c r="M2653" s="98"/>
      <c r="N2653" t="str">
        <f t="shared" si="90"/>
        <v/>
      </c>
    </row>
    <row r="2654" spans="1:14" hidden="1" outlineLevel="2">
      <c r="A2654" s="16"/>
      <c r="B2654" s="332">
        <f t="shared" si="89"/>
        <v>132</v>
      </c>
      <c r="C2654" s="58" t="s">
        <v>153</v>
      </c>
      <c r="D2654" s="139" t="s">
        <v>152</v>
      </c>
      <c r="E2654" s="39" t="s">
        <v>2791</v>
      </c>
      <c r="F2654" s="246" t="s">
        <v>4619</v>
      </c>
      <c r="G2654" s="359"/>
      <c r="H2654" s="83"/>
      <c r="I2654" s="83"/>
      <c r="J2654" s="48"/>
      <c r="K2654" s="36"/>
      <c r="L2654" s="98">
        <v>38362</v>
      </c>
      <c r="M2654" s="98"/>
      <c r="N2654" t="str">
        <f t="shared" si="90"/>
        <v/>
      </c>
    </row>
    <row r="2655" spans="1:14" hidden="1" outlineLevel="2">
      <c r="A2655" s="16"/>
      <c r="B2655" s="332">
        <f t="shared" si="89"/>
        <v>132</v>
      </c>
      <c r="C2655" s="58" t="s">
        <v>4475</v>
      </c>
      <c r="D2655" s="139" t="s">
        <v>4474</v>
      </c>
      <c r="E2655" s="39" t="s">
        <v>2791</v>
      </c>
      <c r="F2655" s="246" t="s">
        <v>4619</v>
      </c>
      <c r="G2655" s="359"/>
      <c r="H2655" s="83"/>
      <c r="I2655" s="83"/>
      <c r="J2655" s="48"/>
      <c r="K2655" s="36"/>
      <c r="L2655" s="98">
        <v>38362</v>
      </c>
      <c r="M2655" s="98"/>
      <c r="N2655" t="str">
        <f t="shared" si="90"/>
        <v/>
      </c>
    </row>
    <row r="2656" spans="1:14" hidden="1" outlineLevel="2">
      <c r="A2656" s="16"/>
      <c r="B2656" s="332">
        <f t="shared" si="89"/>
        <v>132</v>
      </c>
      <c r="C2656" s="58" t="s">
        <v>286</v>
      </c>
      <c r="D2656" s="139" t="s">
        <v>4476</v>
      </c>
      <c r="E2656" s="39" t="s">
        <v>2791</v>
      </c>
      <c r="F2656" s="246" t="s">
        <v>4619</v>
      </c>
      <c r="G2656" s="359"/>
      <c r="H2656" s="83"/>
      <c r="I2656" s="83"/>
      <c r="J2656" s="48"/>
      <c r="K2656" s="36"/>
      <c r="L2656" s="98">
        <v>38362</v>
      </c>
      <c r="M2656" s="98"/>
      <c r="N2656" t="str">
        <f t="shared" si="90"/>
        <v/>
      </c>
    </row>
    <row r="2657" spans="1:14" hidden="1" outlineLevel="2">
      <c r="A2657" s="16"/>
      <c r="B2657" s="332">
        <f t="shared" si="89"/>
        <v>132</v>
      </c>
      <c r="C2657" s="58" t="s">
        <v>111</v>
      </c>
      <c r="D2657" s="139" t="s">
        <v>110</v>
      </c>
      <c r="E2657" s="39" t="s">
        <v>2791</v>
      </c>
      <c r="F2657" s="246" t="s">
        <v>4619</v>
      </c>
      <c r="G2657" s="359"/>
      <c r="H2657" s="83"/>
      <c r="I2657" s="83"/>
      <c r="J2657" s="48"/>
      <c r="K2657" s="36"/>
      <c r="L2657" s="98">
        <v>38362</v>
      </c>
      <c r="M2657" s="98"/>
      <c r="N2657" t="str">
        <f t="shared" si="90"/>
        <v/>
      </c>
    </row>
    <row r="2658" spans="1:14" hidden="1" outlineLevel="2">
      <c r="A2658" s="16"/>
      <c r="B2658" s="332">
        <f t="shared" si="89"/>
        <v>132</v>
      </c>
      <c r="C2658" s="58" t="s">
        <v>288</v>
      </c>
      <c r="D2658" s="139" t="s">
        <v>287</v>
      </c>
      <c r="E2658" s="39" t="s">
        <v>2791</v>
      </c>
      <c r="F2658" s="246" t="s">
        <v>4619</v>
      </c>
      <c r="G2658" s="359"/>
      <c r="H2658" s="83"/>
      <c r="I2658" s="83"/>
      <c r="J2658" s="48"/>
      <c r="K2658" s="36"/>
      <c r="L2658" s="98">
        <v>38362</v>
      </c>
      <c r="M2658" s="98"/>
      <c r="N2658" t="str">
        <f t="shared" si="90"/>
        <v/>
      </c>
    </row>
    <row r="2659" spans="1:14" hidden="1" outlineLevel="2">
      <c r="A2659" s="16"/>
      <c r="B2659" s="332">
        <f t="shared" si="89"/>
        <v>132</v>
      </c>
      <c r="C2659" s="58" t="s">
        <v>2569</v>
      </c>
      <c r="D2659" s="139" t="s">
        <v>2568</v>
      </c>
      <c r="E2659" s="39" t="s">
        <v>2791</v>
      </c>
      <c r="F2659" s="246" t="s">
        <v>4619</v>
      </c>
      <c r="G2659" s="359"/>
      <c r="H2659" s="83"/>
      <c r="I2659" s="83"/>
      <c r="J2659" s="48"/>
      <c r="K2659" s="36"/>
      <c r="L2659" s="98">
        <v>38362</v>
      </c>
      <c r="M2659" s="98"/>
      <c r="N2659" t="str">
        <f t="shared" si="90"/>
        <v/>
      </c>
    </row>
    <row r="2660" spans="1:14" ht="39.6" hidden="1" outlineLevel="2">
      <c r="A2660" s="16"/>
      <c r="B2660" s="332">
        <f t="shared" si="89"/>
        <v>132</v>
      </c>
      <c r="C2660" s="58" t="s">
        <v>3576</v>
      </c>
      <c r="D2660" s="246" t="s">
        <v>3575</v>
      </c>
      <c r="E2660" s="39" t="s">
        <v>2791</v>
      </c>
      <c r="F2660" s="246" t="s">
        <v>4619</v>
      </c>
      <c r="G2660" s="246"/>
      <c r="H2660" s="83"/>
      <c r="I2660" s="83"/>
      <c r="J2660" s="48"/>
      <c r="K2660" s="210"/>
      <c r="L2660" s="98">
        <v>38362</v>
      </c>
      <c r="M2660" s="98">
        <v>40575</v>
      </c>
      <c r="N2660" t="str">
        <f t="shared" si="90"/>
        <v/>
      </c>
    </row>
    <row r="2661" spans="1:14" ht="39.6" hidden="1" outlineLevel="2">
      <c r="A2661" s="16"/>
      <c r="B2661" s="332">
        <f t="shared" si="89"/>
        <v>132</v>
      </c>
      <c r="C2661" s="58" t="s">
        <v>5146</v>
      </c>
      <c r="D2661" s="139" t="s">
        <v>5145</v>
      </c>
      <c r="E2661" s="39" t="s">
        <v>2791</v>
      </c>
      <c r="F2661" s="246" t="s">
        <v>4619</v>
      </c>
      <c r="G2661" s="359"/>
      <c r="H2661" s="83"/>
      <c r="I2661" s="83"/>
      <c r="J2661" s="48"/>
      <c r="K2661" s="36"/>
      <c r="L2661" s="98">
        <v>38362</v>
      </c>
      <c r="M2661" s="98"/>
      <c r="N2661" t="str">
        <f t="shared" si="90"/>
        <v/>
      </c>
    </row>
    <row r="2662" spans="1:14" ht="39.6" hidden="1" outlineLevel="2">
      <c r="A2662" s="16"/>
      <c r="B2662" s="332">
        <f t="shared" si="89"/>
        <v>132</v>
      </c>
      <c r="C2662" s="58" t="s">
        <v>3317</v>
      </c>
      <c r="D2662" s="139" t="s">
        <v>3316</v>
      </c>
      <c r="E2662" s="39" t="s">
        <v>2791</v>
      </c>
      <c r="F2662" s="246" t="s">
        <v>4619</v>
      </c>
      <c r="G2662" s="359"/>
      <c r="H2662" s="83"/>
      <c r="I2662" s="83"/>
      <c r="J2662" s="48"/>
      <c r="K2662" s="36"/>
      <c r="L2662" s="98">
        <v>38362</v>
      </c>
      <c r="M2662" s="98"/>
      <c r="N2662" t="str">
        <f t="shared" si="90"/>
        <v/>
      </c>
    </row>
    <row r="2663" spans="1:14" ht="26.4" hidden="1" outlineLevel="2">
      <c r="A2663" s="16"/>
      <c r="B2663" s="332">
        <f t="shared" si="89"/>
        <v>132</v>
      </c>
      <c r="C2663" s="58" t="s">
        <v>1049</v>
      </c>
      <c r="D2663" s="139" t="s">
        <v>1216</v>
      </c>
      <c r="E2663" s="39" t="s">
        <v>2791</v>
      </c>
      <c r="F2663" s="246" t="s">
        <v>4619</v>
      </c>
      <c r="G2663" s="359"/>
      <c r="H2663" s="83"/>
      <c r="I2663" s="83"/>
      <c r="J2663" s="48"/>
      <c r="K2663" s="36"/>
      <c r="L2663" s="98">
        <v>38362</v>
      </c>
      <c r="M2663" s="98"/>
      <c r="N2663" t="str">
        <f t="shared" si="90"/>
        <v/>
      </c>
    </row>
    <row r="2664" spans="1:14" hidden="1" outlineLevel="2">
      <c r="A2664" s="16"/>
      <c r="B2664" s="332">
        <f t="shared" si="89"/>
        <v>132</v>
      </c>
      <c r="C2664" s="58" t="s">
        <v>4084</v>
      </c>
      <c r="D2664" s="139" t="s">
        <v>4083</v>
      </c>
      <c r="E2664" s="39" t="s">
        <v>2791</v>
      </c>
      <c r="F2664" s="246" t="s">
        <v>4619</v>
      </c>
      <c r="G2664" s="359"/>
      <c r="H2664" s="83"/>
      <c r="I2664" s="83"/>
      <c r="J2664" s="48"/>
      <c r="K2664" s="36"/>
      <c r="L2664" s="98">
        <v>38362</v>
      </c>
      <c r="M2664" s="98"/>
      <c r="N2664" t="str">
        <f t="shared" si="90"/>
        <v/>
      </c>
    </row>
    <row r="2665" spans="1:14" ht="39.6" hidden="1" outlineLevel="2">
      <c r="A2665" s="16"/>
      <c r="B2665" s="332">
        <f t="shared" si="89"/>
        <v>132</v>
      </c>
      <c r="C2665" s="58" t="s">
        <v>3722</v>
      </c>
      <c r="D2665" s="139" t="s">
        <v>4085</v>
      </c>
      <c r="E2665" s="39" t="s">
        <v>2791</v>
      </c>
      <c r="F2665" s="246" t="s">
        <v>4619</v>
      </c>
      <c r="G2665" s="359"/>
      <c r="H2665" s="83"/>
      <c r="I2665" s="83"/>
      <c r="J2665" s="48"/>
      <c r="K2665" s="36"/>
      <c r="L2665" s="98">
        <v>38362</v>
      </c>
      <c r="M2665" s="98"/>
      <c r="N2665" t="str">
        <f t="shared" si="90"/>
        <v/>
      </c>
    </row>
    <row r="2666" spans="1:14" ht="39.6" hidden="1" outlineLevel="2">
      <c r="A2666" s="16"/>
      <c r="B2666" s="332">
        <f t="shared" si="89"/>
        <v>132</v>
      </c>
      <c r="C2666" s="58" t="s">
        <v>3366</v>
      </c>
      <c r="D2666" s="139" t="s">
        <v>933</v>
      </c>
      <c r="E2666" s="39" t="s">
        <v>2791</v>
      </c>
      <c r="F2666" s="246" t="s">
        <v>4619</v>
      </c>
      <c r="G2666" s="359"/>
      <c r="H2666" s="83"/>
      <c r="I2666" s="83"/>
      <c r="J2666" s="48"/>
      <c r="K2666" s="36"/>
      <c r="L2666" s="98">
        <v>38362</v>
      </c>
      <c r="M2666" s="98"/>
      <c r="N2666" t="str">
        <f t="shared" si="90"/>
        <v/>
      </c>
    </row>
    <row r="2667" spans="1:14" ht="39.6" hidden="1" outlineLevel="2">
      <c r="A2667" s="16"/>
      <c r="B2667" s="332">
        <f t="shared" si="89"/>
        <v>132</v>
      </c>
      <c r="C2667" s="58" t="s">
        <v>5139</v>
      </c>
      <c r="D2667" s="139" t="s">
        <v>2103</v>
      </c>
      <c r="E2667" s="39" t="s">
        <v>2791</v>
      </c>
      <c r="F2667" s="246" t="s">
        <v>4619</v>
      </c>
      <c r="G2667" s="359"/>
      <c r="H2667" s="83"/>
      <c r="I2667" s="83"/>
      <c r="J2667" s="48"/>
      <c r="K2667" s="36"/>
      <c r="L2667" s="98">
        <v>38362</v>
      </c>
      <c r="M2667" s="98"/>
      <c r="N2667" t="str">
        <f t="shared" si="90"/>
        <v/>
      </c>
    </row>
    <row r="2668" spans="1:14" ht="39.6" hidden="1" outlineLevel="2">
      <c r="A2668" s="16"/>
      <c r="B2668" s="332">
        <f t="shared" si="89"/>
        <v>132</v>
      </c>
      <c r="C2668" s="58" t="s">
        <v>55</v>
      </c>
      <c r="D2668" s="139" t="s">
        <v>1669</v>
      </c>
      <c r="E2668" s="39" t="s">
        <v>2791</v>
      </c>
      <c r="F2668" s="246" t="s">
        <v>4619</v>
      </c>
      <c r="G2668" s="359"/>
      <c r="H2668" s="83"/>
      <c r="I2668" s="83"/>
      <c r="J2668" s="48"/>
      <c r="K2668" s="36"/>
      <c r="L2668" s="98">
        <v>38362</v>
      </c>
      <c r="M2668" s="98"/>
      <c r="N2668" t="str">
        <f t="shared" si="90"/>
        <v/>
      </c>
    </row>
    <row r="2669" spans="1:14" ht="26.4" hidden="1" outlineLevel="2">
      <c r="A2669" s="16"/>
      <c r="B2669" s="332">
        <f t="shared" si="89"/>
        <v>132</v>
      </c>
      <c r="C2669" s="58" t="s">
        <v>5158</v>
      </c>
      <c r="D2669" s="139" t="s">
        <v>5157</v>
      </c>
      <c r="E2669" s="39" t="s">
        <v>2791</v>
      </c>
      <c r="F2669" s="246" t="s">
        <v>4619</v>
      </c>
      <c r="G2669" s="359"/>
      <c r="H2669" s="83"/>
      <c r="I2669" s="83"/>
      <c r="J2669" s="48"/>
      <c r="K2669" s="36"/>
      <c r="L2669" s="98">
        <v>38362</v>
      </c>
      <c r="M2669" s="98"/>
      <c r="N2669" t="str">
        <f t="shared" si="90"/>
        <v/>
      </c>
    </row>
    <row r="2670" spans="1:14" ht="26.4" hidden="1" outlineLevel="2">
      <c r="A2670" s="16"/>
      <c r="B2670" s="332">
        <f t="shared" si="89"/>
        <v>132</v>
      </c>
      <c r="C2670" s="58" t="s">
        <v>488</v>
      </c>
      <c r="D2670" s="139" t="s">
        <v>5219</v>
      </c>
      <c r="E2670" s="39" t="s">
        <v>2791</v>
      </c>
      <c r="F2670" s="246" t="s">
        <v>4619</v>
      </c>
      <c r="G2670" s="359"/>
      <c r="H2670" s="83"/>
      <c r="I2670" s="83"/>
      <c r="J2670" s="48"/>
      <c r="K2670" s="36"/>
      <c r="L2670" s="98">
        <v>38362</v>
      </c>
      <c r="M2670" s="98"/>
      <c r="N2670" t="str">
        <f t="shared" si="90"/>
        <v/>
      </c>
    </row>
    <row r="2671" spans="1:14" ht="26.4" hidden="1" outlineLevel="2">
      <c r="A2671" s="16"/>
      <c r="B2671" s="332">
        <f t="shared" si="89"/>
        <v>132</v>
      </c>
      <c r="C2671" s="58" t="s">
        <v>3714</v>
      </c>
      <c r="D2671" s="139" t="s">
        <v>3713</v>
      </c>
      <c r="E2671" s="39" t="s">
        <v>2791</v>
      </c>
      <c r="F2671" s="246" t="s">
        <v>4619</v>
      </c>
      <c r="G2671" s="359"/>
      <c r="H2671" s="83"/>
      <c r="I2671" s="83"/>
      <c r="J2671" s="48"/>
      <c r="K2671" s="36"/>
      <c r="L2671" s="98">
        <v>38362</v>
      </c>
      <c r="M2671" s="98"/>
      <c r="N2671" t="str">
        <f t="shared" si="90"/>
        <v/>
      </c>
    </row>
    <row r="2672" spans="1:14" ht="26.4" hidden="1" outlineLevel="2">
      <c r="A2672" s="16"/>
      <c r="B2672" s="332">
        <f t="shared" si="89"/>
        <v>132</v>
      </c>
      <c r="C2672" s="58" t="s">
        <v>5218</v>
      </c>
      <c r="D2672" s="139" t="s">
        <v>3324</v>
      </c>
      <c r="E2672" s="39" t="s">
        <v>2791</v>
      </c>
      <c r="F2672" s="246" t="s">
        <v>4619</v>
      </c>
      <c r="G2672" s="359"/>
      <c r="H2672" s="83"/>
      <c r="I2672" s="83"/>
      <c r="J2672" s="48"/>
      <c r="K2672" s="36"/>
      <c r="L2672" s="98">
        <v>38362</v>
      </c>
      <c r="M2672" s="98"/>
      <c r="N2672" t="str">
        <f t="shared" si="90"/>
        <v/>
      </c>
    </row>
    <row r="2673" spans="1:14" ht="26.4" hidden="1" outlineLevel="2">
      <c r="A2673" s="16"/>
      <c r="B2673" s="332">
        <f t="shared" si="89"/>
        <v>132</v>
      </c>
      <c r="C2673" s="58" t="s">
        <v>3716</v>
      </c>
      <c r="D2673" s="139" t="s">
        <v>3715</v>
      </c>
      <c r="E2673" s="39" t="s">
        <v>2791</v>
      </c>
      <c r="F2673" s="246" t="s">
        <v>4619</v>
      </c>
      <c r="G2673" s="359"/>
      <c r="H2673" s="83"/>
      <c r="I2673" s="83"/>
      <c r="J2673" s="48"/>
      <c r="K2673" s="36"/>
      <c r="L2673" s="98">
        <v>38362</v>
      </c>
      <c r="M2673" s="98"/>
      <c r="N2673" t="str">
        <f t="shared" si="90"/>
        <v/>
      </c>
    </row>
    <row r="2674" spans="1:14" ht="26.4" hidden="1" outlineLevel="2">
      <c r="A2674" s="16"/>
      <c r="B2674" s="332">
        <f t="shared" si="89"/>
        <v>132</v>
      </c>
      <c r="C2674" s="58" t="s">
        <v>5154</v>
      </c>
      <c r="D2674" s="139" t="s">
        <v>5153</v>
      </c>
      <c r="E2674" s="39" t="s">
        <v>2791</v>
      </c>
      <c r="F2674" s="246" t="s">
        <v>4619</v>
      </c>
      <c r="G2674" s="359"/>
      <c r="H2674" s="83"/>
      <c r="I2674" s="83"/>
      <c r="J2674" s="48"/>
      <c r="K2674" s="36"/>
      <c r="L2674" s="98">
        <v>38362</v>
      </c>
      <c r="M2674" s="98"/>
      <c r="N2674" t="str">
        <f t="shared" si="90"/>
        <v/>
      </c>
    </row>
    <row r="2675" spans="1:14" ht="39.6" hidden="1" outlineLevel="2">
      <c r="A2675" s="16"/>
      <c r="B2675" s="332">
        <f t="shared" si="89"/>
        <v>132</v>
      </c>
      <c r="C2675" s="58" t="s">
        <v>2610</v>
      </c>
      <c r="D2675" s="139" t="s">
        <v>4320</v>
      </c>
      <c r="E2675" s="39" t="s">
        <v>2791</v>
      </c>
      <c r="F2675" s="246" t="s">
        <v>4619</v>
      </c>
      <c r="G2675" s="359"/>
      <c r="H2675" s="83"/>
      <c r="I2675" s="83"/>
      <c r="J2675" s="48"/>
      <c r="K2675" s="36"/>
      <c r="L2675" s="98">
        <v>38362</v>
      </c>
      <c r="M2675" s="98"/>
      <c r="N2675" t="str">
        <f t="shared" si="90"/>
        <v/>
      </c>
    </row>
    <row r="2676" spans="1:14" ht="52.8" hidden="1" outlineLevel="2">
      <c r="A2676" s="16"/>
      <c r="B2676" s="332">
        <f t="shared" si="89"/>
        <v>132</v>
      </c>
      <c r="C2676" s="58" t="s">
        <v>5024</v>
      </c>
      <c r="D2676" s="139" t="s">
        <v>1512</v>
      </c>
      <c r="E2676" s="47" t="s">
        <v>2791</v>
      </c>
      <c r="F2676" s="210" t="s">
        <v>4619</v>
      </c>
      <c r="G2676" s="359"/>
      <c r="H2676" s="83"/>
      <c r="I2676" s="83"/>
      <c r="J2676" s="48"/>
      <c r="K2676" s="36"/>
      <c r="L2676" s="98">
        <v>38362</v>
      </c>
      <c r="M2676" s="98"/>
      <c r="N2676" t="str">
        <f t="shared" si="90"/>
        <v/>
      </c>
    </row>
    <row r="2677" spans="1:14" ht="52.8" hidden="1" outlineLevel="2">
      <c r="A2677" s="16"/>
      <c r="B2677" s="332">
        <f t="shared" si="89"/>
        <v>132</v>
      </c>
      <c r="C2677" s="58" t="s">
        <v>3007</v>
      </c>
      <c r="D2677" s="139" t="s">
        <v>1072</v>
      </c>
      <c r="E2677" s="47" t="s">
        <v>2791</v>
      </c>
      <c r="F2677" s="210" t="s">
        <v>4619</v>
      </c>
      <c r="G2677" s="359"/>
      <c r="H2677" s="83"/>
      <c r="I2677" s="83"/>
      <c r="J2677" s="48"/>
      <c r="K2677" s="36"/>
      <c r="L2677" s="98">
        <v>38362</v>
      </c>
      <c r="M2677" s="98"/>
      <c r="N2677" t="str">
        <f t="shared" si="90"/>
        <v/>
      </c>
    </row>
    <row r="2678" spans="1:14" ht="52.8" hidden="1" outlineLevel="2">
      <c r="A2678" s="16"/>
      <c r="B2678" s="332">
        <f t="shared" si="89"/>
        <v>132</v>
      </c>
      <c r="C2678" s="58" t="s">
        <v>2866</v>
      </c>
      <c r="D2678" s="139" t="s">
        <v>2598</v>
      </c>
      <c r="E2678" s="39" t="s">
        <v>2791</v>
      </c>
      <c r="F2678" s="246" t="s">
        <v>4619</v>
      </c>
      <c r="G2678" s="359"/>
      <c r="H2678" s="83"/>
      <c r="I2678" s="83"/>
      <c r="J2678" s="48"/>
      <c r="K2678" s="36"/>
      <c r="L2678" s="98">
        <v>38362</v>
      </c>
      <c r="M2678" s="98"/>
      <c r="N2678" t="str">
        <f t="shared" si="90"/>
        <v/>
      </c>
    </row>
    <row r="2679" spans="1:14" ht="52.8" hidden="1" outlineLevel="2">
      <c r="A2679" s="16"/>
      <c r="B2679" s="332">
        <f t="shared" si="89"/>
        <v>132</v>
      </c>
      <c r="C2679" s="58" t="s">
        <v>4493</v>
      </c>
      <c r="D2679" s="139" t="s">
        <v>4134</v>
      </c>
      <c r="E2679" s="39" t="s">
        <v>2791</v>
      </c>
      <c r="F2679" s="246" t="s">
        <v>4619</v>
      </c>
      <c r="G2679" s="359"/>
      <c r="H2679" s="83"/>
      <c r="I2679" s="83"/>
      <c r="J2679" s="48"/>
      <c r="K2679" s="36"/>
      <c r="L2679" s="98">
        <v>38362</v>
      </c>
      <c r="M2679" s="98"/>
      <c r="N2679" t="str">
        <f t="shared" si="90"/>
        <v/>
      </c>
    </row>
    <row r="2680" spans="1:14" ht="39.6" hidden="1" outlineLevel="2">
      <c r="A2680" s="16"/>
      <c r="B2680" s="332">
        <f t="shared" si="89"/>
        <v>132</v>
      </c>
      <c r="C2680" s="58" t="s">
        <v>2134</v>
      </c>
      <c r="D2680" s="139" t="s">
        <v>2133</v>
      </c>
      <c r="E2680" s="39" t="s">
        <v>2791</v>
      </c>
      <c r="F2680" s="246" t="s">
        <v>4619</v>
      </c>
      <c r="G2680" s="359"/>
      <c r="H2680" s="83"/>
      <c r="I2680" s="83"/>
      <c r="J2680" s="48"/>
      <c r="K2680" s="36"/>
      <c r="L2680" s="98">
        <v>38362</v>
      </c>
      <c r="M2680" s="98"/>
      <c r="N2680" t="str">
        <f t="shared" si="90"/>
        <v/>
      </c>
    </row>
    <row r="2681" spans="1:14" ht="39.6" hidden="1" outlineLevel="2">
      <c r="A2681" s="16"/>
      <c r="B2681" s="332">
        <f t="shared" si="89"/>
        <v>132</v>
      </c>
      <c r="C2681" s="58" t="s">
        <v>4663</v>
      </c>
      <c r="D2681" s="139" t="s">
        <v>2135</v>
      </c>
      <c r="E2681" s="39" t="s">
        <v>2791</v>
      </c>
      <c r="F2681" s="246" t="s">
        <v>4619</v>
      </c>
      <c r="G2681" s="359"/>
      <c r="H2681" s="83"/>
      <c r="I2681" s="83"/>
      <c r="J2681" s="48"/>
      <c r="K2681" s="36"/>
      <c r="L2681" s="98">
        <v>38362</v>
      </c>
      <c r="M2681" s="98"/>
      <c r="N2681" t="str">
        <f t="shared" si="90"/>
        <v/>
      </c>
    </row>
    <row r="2682" spans="1:14" ht="39.6" hidden="1" outlineLevel="2">
      <c r="A2682" s="16"/>
      <c r="B2682" s="332">
        <f t="shared" si="89"/>
        <v>132</v>
      </c>
      <c r="C2682" s="58" t="s">
        <v>4311</v>
      </c>
      <c r="D2682" s="139" t="s">
        <v>4664</v>
      </c>
      <c r="E2682" s="39" t="s">
        <v>2791</v>
      </c>
      <c r="F2682" s="246" t="s">
        <v>4619</v>
      </c>
      <c r="G2682" s="359"/>
      <c r="H2682" s="83"/>
      <c r="I2682" s="83"/>
      <c r="J2682" s="48"/>
      <c r="K2682" s="36"/>
      <c r="L2682" s="98">
        <v>38362</v>
      </c>
      <c r="M2682" s="98"/>
      <c r="N2682" t="str">
        <f t="shared" si="90"/>
        <v/>
      </c>
    </row>
    <row r="2683" spans="1:14" ht="26.4" hidden="1" outlineLevel="2">
      <c r="A2683" s="16"/>
      <c r="B2683" s="332">
        <f t="shared" si="89"/>
        <v>132</v>
      </c>
      <c r="C2683" s="58" t="s">
        <v>1067</v>
      </c>
      <c r="D2683" s="139" t="s">
        <v>1066</v>
      </c>
      <c r="E2683" s="39" t="s">
        <v>2791</v>
      </c>
      <c r="F2683" s="246" t="s">
        <v>4619</v>
      </c>
      <c r="G2683" s="359"/>
      <c r="H2683" s="83"/>
      <c r="I2683" s="83"/>
      <c r="J2683" s="48"/>
      <c r="K2683" s="36"/>
      <c r="L2683" s="98">
        <v>38362</v>
      </c>
      <c r="M2683" s="98"/>
      <c r="N2683" t="str">
        <f t="shared" si="90"/>
        <v/>
      </c>
    </row>
    <row r="2684" spans="1:14" hidden="1" outlineLevel="2">
      <c r="A2684" s="16"/>
      <c r="B2684" s="332">
        <f t="shared" si="89"/>
        <v>132</v>
      </c>
      <c r="C2684" s="58" t="s">
        <v>1238</v>
      </c>
      <c r="D2684" s="139" t="s">
        <v>1237</v>
      </c>
      <c r="E2684" s="39" t="s">
        <v>2791</v>
      </c>
      <c r="F2684" s="246" t="s">
        <v>4619</v>
      </c>
      <c r="G2684" s="359"/>
      <c r="H2684" s="83"/>
      <c r="I2684" s="83"/>
      <c r="J2684" s="48"/>
      <c r="K2684" s="36"/>
      <c r="L2684" s="98">
        <v>38362</v>
      </c>
      <c r="M2684" s="98"/>
      <c r="N2684" t="str">
        <f t="shared" si="90"/>
        <v/>
      </c>
    </row>
    <row r="2685" spans="1:14" hidden="1" outlineLevel="2">
      <c r="A2685" s="16"/>
      <c r="B2685" s="332">
        <f t="shared" si="89"/>
        <v>132</v>
      </c>
      <c r="C2685" s="58" t="s">
        <v>4528</v>
      </c>
      <c r="D2685" s="139" t="s">
        <v>4527</v>
      </c>
      <c r="E2685" s="39" t="s">
        <v>2791</v>
      </c>
      <c r="F2685" s="246" t="s">
        <v>4619</v>
      </c>
      <c r="G2685" s="359"/>
      <c r="H2685" s="83"/>
      <c r="I2685" s="83"/>
      <c r="J2685" s="48"/>
      <c r="K2685" s="36"/>
      <c r="L2685" s="98">
        <v>38362</v>
      </c>
      <c r="M2685" s="98"/>
      <c r="N2685" t="str">
        <f t="shared" si="90"/>
        <v/>
      </c>
    </row>
    <row r="2686" spans="1:14" s="292" customFormat="1" hidden="1" outlineLevel="2">
      <c r="A2686" s="16"/>
      <c r="B2686" s="332">
        <f t="shared" si="89"/>
        <v>132</v>
      </c>
      <c r="C2686" s="58" t="s">
        <v>3341</v>
      </c>
      <c r="D2686" s="139" t="s">
        <v>3340</v>
      </c>
      <c r="E2686" s="39" t="s">
        <v>2791</v>
      </c>
      <c r="F2686" s="246" t="s">
        <v>4619</v>
      </c>
      <c r="G2686" s="359"/>
      <c r="H2686" s="83"/>
      <c r="I2686" s="83"/>
      <c r="J2686" s="48"/>
      <c r="K2686" s="36"/>
      <c r="L2686" s="98">
        <v>38362</v>
      </c>
      <c r="M2686" s="98"/>
      <c r="N2686" t="str">
        <f t="shared" si="90"/>
        <v/>
      </c>
    </row>
    <row r="2687" spans="1:14" hidden="1" outlineLevel="2">
      <c r="A2687" s="16"/>
      <c r="B2687" s="332">
        <f t="shared" si="89"/>
        <v>132</v>
      </c>
      <c r="C2687" s="58" t="s">
        <v>4522</v>
      </c>
      <c r="D2687" s="139" t="s">
        <v>4521</v>
      </c>
      <c r="E2687" s="39" t="s">
        <v>2791</v>
      </c>
      <c r="F2687" s="246" t="s">
        <v>4619</v>
      </c>
      <c r="G2687" s="359"/>
      <c r="H2687" s="83"/>
      <c r="I2687" s="83"/>
      <c r="J2687" s="48"/>
      <c r="K2687" s="36"/>
      <c r="L2687" s="98">
        <v>38362</v>
      </c>
      <c r="M2687" s="98"/>
      <c r="N2687" t="str">
        <f t="shared" si="90"/>
        <v/>
      </c>
    </row>
    <row r="2688" spans="1:14" ht="39.6" hidden="1" outlineLevel="2">
      <c r="A2688" s="16"/>
      <c r="B2688" s="332">
        <f t="shared" ref="B2688:B2751" si="91">IF(A2688&gt;0,A2688,B2687)</f>
        <v>132</v>
      </c>
      <c r="C2688" s="168" t="s">
        <v>5066</v>
      </c>
      <c r="D2688" s="246" t="s">
        <v>3457</v>
      </c>
      <c r="E2688" s="39" t="s">
        <v>2791</v>
      </c>
      <c r="F2688" s="246" t="s">
        <v>4675</v>
      </c>
      <c r="G2688" s="359" t="s">
        <v>6516</v>
      </c>
      <c r="H2688" s="83"/>
      <c r="I2688" s="83"/>
      <c r="J2688" s="48"/>
      <c r="K2688" s="36"/>
      <c r="L2688" s="98">
        <v>38362</v>
      </c>
      <c r="M2688" s="98"/>
      <c r="N2688" t="str">
        <f t="shared" si="90"/>
        <v>DUPLICATE</v>
      </c>
    </row>
    <row r="2689" spans="1:14" ht="26.4" hidden="1" outlineLevel="2">
      <c r="A2689" s="294"/>
      <c r="B2689" s="332">
        <f t="shared" si="91"/>
        <v>132</v>
      </c>
      <c r="C2689" s="58" t="s">
        <v>1205</v>
      </c>
      <c r="D2689" s="139" t="s">
        <v>1277</v>
      </c>
      <c r="E2689" s="137" t="s">
        <v>2791</v>
      </c>
      <c r="F2689" s="139" t="s">
        <v>4619</v>
      </c>
      <c r="G2689" s="139"/>
      <c r="H2689" s="83"/>
      <c r="I2689" s="83"/>
      <c r="J2689" s="48"/>
      <c r="K2689" s="123"/>
      <c r="L2689" s="98">
        <v>38362</v>
      </c>
      <c r="M2689" s="98"/>
      <c r="N2689" t="str">
        <f t="shared" si="90"/>
        <v/>
      </c>
    </row>
    <row r="2690" spans="1:14" hidden="1" outlineLevel="2">
      <c r="A2690" s="16"/>
      <c r="B2690" s="332">
        <f t="shared" si="91"/>
        <v>132</v>
      </c>
      <c r="C2690" s="58" t="s">
        <v>4292</v>
      </c>
      <c r="D2690" s="139" t="s">
        <v>4291</v>
      </c>
      <c r="E2690" s="39" t="s">
        <v>2791</v>
      </c>
      <c r="F2690" s="246" t="s">
        <v>4619</v>
      </c>
      <c r="G2690" s="359"/>
      <c r="H2690" s="83"/>
      <c r="I2690" s="83"/>
      <c r="J2690" s="48"/>
      <c r="K2690" s="36"/>
      <c r="L2690" s="98">
        <v>38362</v>
      </c>
      <c r="M2690" s="98"/>
      <c r="N2690" t="str">
        <f t="shared" si="90"/>
        <v/>
      </c>
    </row>
    <row r="2691" spans="1:14" hidden="1" outlineLevel="2">
      <c r="A2691" s="16"/>
      <c r="B2691" s="332">
        <f t="shared" si="91"/>
        <v>132</v>
      </c>
      <c r="C2691" s="58" t="s">
        <v>2588</v>
      </c>
      <c r="D2691" s="139" t="s">
        <v>379</v>
      </c>
      <c r="E2691" s="39" t="s">
        <v>2791</v>
      </c>
      <c r="F2691" s="246" t="s">
        <v>4619</v>
      </c>
      <c r="G2691" s="359"/>
      <c r="H2691" s="83"/>
      <c r="I2691" s="83"/>
      <c r="J2691" s="48"/>
      <c r="K2691" s="36"/>
      <c r="L2691" s="98">
        <v>38362</v>
      </c>
      <c r="M2691" s="98"/>
      <c r="N2691" t="str">
        <f t="shared" si="90"/>
        <v/>
      </c>
    </row>
    <row r="2692" spans="1:14" ht="26.4" hidden="1" outlineLevel="2">
      <c r="A2692" s="16"/>
      <c r="B2692" s="332">
        <f t="shared" si="91"/>
        <v>132</v>
      </c>
      <c r="C2692" s="58" t="s">
        <v>490</v>
      </c>
      <c r="D2692" s="139" t="s">
        <v>489</v>
      </c>
      <c r="E2692" s="39" t="s">
        <v>2791</v>
      </c>
      <c r="F2692" s="246" t="s">
        <v>4619</v>
      </c>
      <c r="G2692" s="359"/>
      <c r="H2692" s="83"/>
      <c r="I2692" s="83"/>
      <c r="J2692" s="48"/>
      <c r="K2692" s="36"/>
      <c r="L2692" s="98">
        <v>38362</v>
      </c>
      <c r="M2692" s="98"/>
      <c r="N2692" t="str">
        <f t="shared" si="90"/>
        <v/>
      </c>
    </row>
    <row r="2693" spans="1:14" hidden="1" outlineLevel="2">
      <c r="A2693" s="16"/>
      <c r="B2693" s="332">
        <f t="shared" si="91"/>
        <v>132</v>
      </c>
      <c r="C2693" s="58" t="s">
        <v>318</v>
      </c>
      <c r="D2693" s="139" t="s">
        <v>1089</v>
      </c>
      <c r="E2693" s="39" t="s">
        <v>2791</v>
      </c>
      <c r="F2693" s="246" t="s">
        <v>4675</v>
      </c>
      <c r="G2693" s="359"/>
      <c r="H2693" s="83"/>
      <c r="I2693" s="83"/>
      <c r="J2693" s="48"/>
      <c r="K2693" s="36"/>
      <c r="L2693" s="98">
        <v>38362</v>
      </c>
      <c r="M2693" s="98"/>
      <c r="N2693" t="str">
        <f t="shared" si="90"/>
        <v>DUPLICATE</v>
      </c>
    </row>
    <row r="2694" spans="1:14" hidden="1" outlineLevel="2">
      <c r="A2694" s="16"/>
      <c r="B2694" s="332">
        <f t="shared" si="91"/>
        <v>132</v>
      </c>
      <c r="C2694" s="58" t="s">
        <v>1207</v>
      </c>
      <c r="D2694" s="139" t="s">
        <v>1206</v>
      </c>
      <c r="E2694" s="39" t="s">
        <v>2791</v>
      </c>
      <c r="F2694" s="246" t="s">
        <v>4619</v>
      </c>
      <c r="G2694" s="359"/>
      <c r="H2694" s="83"/>
      <c r="I2694" s="83"/>
      <c r="J2694" s="48"/>
      <c r="K2694" s="36"/>
      <c r="L2694" s="98">
        <v>38362</v>
      </c>
      <c r="M2694" s="98"/>
      <c r="N2694" t="str">
        <f t="shared" si="90"/>
        <v/>
      </c>
    </row>
    <row r="2695" spans="1:14" hidden="1" outlineLevel="2">
      <c r="A2695" s="16"/>
      <c r="B2695" s="332">
        <f t="shared" si="91"/>
        <v>132</v>
      </c>
      <c r="C2695" s="58" t="s">
        <v>144</v>
      </c>
      <c r="D2695" s="139" t="s">
        <v>143</v>
      </c>
      <c r="E2695" s="39" t="s">
        <v>2791</v>
      </c>
      <c r="F2695" s="246" t="s">
        <v>4619</v>
      </c>
      <c r="G2695" s="359"/>
      <c r="H2695" s="83"/>
      <c r="I2695" s="83"/>
      <c r="J2695" s="48"/>
      <c r="K2695" s="36"/>
      <c r="L2695" s="98">
        <v>38362</v>
      </c>
      <c r="M2695" s="98"/>
      <c r="N2695" t="str">
        <f t="shared" si="90"/>
        <v>DUPLICATE</v>
      </c>
    </row>
    <row r="2696" spans="1:14" hidden="1" outlineLevel="2">
      <c r="A2696" s="16"/>
      <c r="B2696" s="332">
        <f t="shared" si="91"/>
        <v>132</v>
      </c>
      <c r="C2696" s="58" t="s">
        <v>407</v>
      </c>
      <c r="D2696" s="139" t="s">
        <v>2018</v>
      </c>
      <c r="E2696" s="39" t="s">
        <v>2791</v>
      </c>
      <c r="F2696" s="246" t="s">
        <v>4619</v>
      </c>
      <c r="G2696" s="359"/>
      <c r="H2696" s="83"/>
      <c r="I2696" s="83"/>
      <c r="J2696" s="48"/>
      <c r="K2696" s="36"/>
      <c r="L2696" s="98">
        <v>38362</v>
      </c>
      <c r="M2696" s="98"/>
      <c r="N2696" t="str">
        <f t="shared" si="90"/>
        <v/>
      </c>
    </row>
    <row r="2697" spans="1:14" hidden="1" outlineLevel="2">
      <c r="A2697" s="16"/>
      <c r="B2697" s="332">
        <f t="shared" si="91"/>
        <v>132</v>
      </c>
      <c r="C2697" s="58" t="s">
        <v>4137</v>
      </c>
      <c r="D2697" s="139" t="s">
        <v>4136</v>
      </c>
      <c r="E2697" s="39" t="s">
        <v>2791</v>
      </c>
      <c r="F2697" s="246" t="s">
        <v>4619</v>
      </c>
      <c r="G2697" s="359"/>
      <c r="H2697" s="83"/>
      <c r="I2697" s="83"/>
      <c r="J2697" s="48"/>
      <c r="K2697" s="36"/>
      <c r="L2697" s="98">
        <v>38362</v>
      </c>
      <c r="M2697" s="98"/>
      <c r="N2697" t="str">
        <f t="shared" si="90"/>
        <v/>
      </c>
    </row>
    <row r="2698" spans="1:14" ht="26.4" hidden="1" outlineLevel="2">
      <c r="A2698" s="16"/>
      <c r="B2698" s="332">
        <f t="shared" si="91"/>
        <v>132</v>
      </c>
      <c r="C2698" s="58" t="s">
        <v>1668</v>
      </c>
      <c r="D2698" s="139" t="s">
        <v>1667</v>
      </c>
      <c r="E2698" s="39" t="s">
        <v>2791</v>
      </c>
      <c r="F2698" s="246" t="s">
        <v>4619</v>
      </c>
      <c r="G2698" s="359"/>
      <c r="H2698" s="83"/>
      <c r="I2698" s="83"/>
      <c r="J2698" s="48"/>
      <c r="K2698" s="36"/>
      <c r="L2698" s="98">
        <v>38362</v>
      </c>
      <c r="M2698" s="98"/>
      <c r="N2698" t="str">
        <f t="shared" si="90"/>
        <v/>
      </c>
    </row>
    <row r="2699" spans="1:14" hidden="1" outlineLevel="2">
      <c r="A2699" s="16"/>
      <c r="B2699" s="332">
        <f t="shared" si="91"/>
        <v>132</v>
      </c>
      <c r="C2699" s="58" t="s">
        <v>376</v>
      </c>
      <c r="D2699" s="139" t="s">
        <v>1998</v>
      </c>
      <c r="E2699" s="39" t="s">
        <v>2791</v>
      </c>
      <c r="F2699" s="246" t="s">
        <v>4619</v>
      </c>
      <c r="G2699" s="359"/>
      <c r="H2699" s="83"/>
      <c r="I2699" s="83"/>
      <c r="J2699" s="48"/>
      <c r="K2699" s="36"/>
      <c r="L2699" s="98">
        <v>38362</v>
      </c>
      <c r="M2699" s="98"/>
      <c r="N2699" t="str">
        <f t="shared" si="90"/>
        <v/>
      </c>
    </row>
    <row r="2700" spans="1:14" ht="26.4" hidden="1" outlineLevel="2">
      <c r="A2700" s="16"/>
      <c r="B2700" s="332">
        <f t="shared" si="91"/>
        <v>132</v>
      </c>
      <c r="C2700" s="58" t="s">
        <v>2597</v>
      </c>
      <c r="D2700" s="139" t="s">
        <v>2596</v>
      </c>
      <c r="E2700" s="39" t="s">
        <v>2791</v>
      </c>
      <c r="F2700" s="246" t="s">
        <v>4619</v>
      </c>
      <c r="G2700" s="359"/>
      <c r="H2700" s="83"/>
      <c r="I2700" s="83"/>
      <c r="J2700" s="48"/>
      <c r="K2700" s="36"/>
      <c r="L2700" s="98">
        <v>38362</v>
      </c>
      <c r="M2700" s="98"/>
      <c r="N2700" t="str">
        <f t="shared" si="90"/>
        <v/>
      </c>
    </row>
    <row r="2701" spans="1:14" hidden="1" outlineLevel="2">
      <c r="A2701" s="16"/>
      <c r="B2701" s="332">
        <f t="shared" si="91"/>
        <v>132</v>
      </c>
      <c r="C2701" s="58" t="s">
        <v>2260</v>
      </c>
      <c r="D2701" s="139" t="s">
        <v>355</v>
      </c>
      <c r="E2701" s="39" t="s">
        <v>2791</v>
      </c>
      <c r="F2701" s="246" t="s">
        <v>4619</v>
      </c>
      <c r="G2701" s="359"/>
      <c r="H2701" s="83"/>
      <c r="I2701" s="83"/>
      <c r="J2701" s="48"/>
      <c r="K2701" s="36"/>
      <c r="L2701" s="98">
        <v>38362</v>
      </c>
      <c r="M2701" s="98"/>
      <c r="N2701" t="str">
        <f t="shared" si="90"/>
        <v/>
      </c>
    </row>
    <row r="2702" spans="1:14" s="292" customFormat="1" hidden="1" outlineLevel="2">
      <c r="A2702" s="16"/>
      <c r="B2702" s="332">
        <f t="shared" si="91"/>
        <v>132</v>
      </c>
      <c r="C2702" s="58" t="s">
        <v>2262</v>
      </c>
      <c r="D2702" s="139" t="s">
        <v>2261</v>
      </c>
      <c r="E2702" s="39" t="s">
        <v>2791</v>
      </c>
      <c r="F2702" s="246" t="s">
        <v>4619</v>
      </c>
      <c r="G2702" s="359"/>
      <c r="H2702" s="83"/>
      <c r="I2702" s="83"/>
      <c r="J2702" s="48"/>
      <c r="K2702" s="36"/>
      <c r="L2702" s="98">
        <v>38362</v>
      </c>
      <c r="M2702" s="98"/>
      <c r="N2702" t="str">
        <f t="shared" si="90"/>
        <v/>
      </c>
    </row>
    <row r="2703" spans="1:14" ht="39.6" hidden="1" outlineLevel="2">
      <c r="A2703" s="16"/>
      <c r="B2703" s="332">
        <f t="shared" si="91"/>
        <v>132</v>
      </c>
      <c r="C2703" s="58" t="s">
        <v>4145</v>
      </c>
      <c r="D2703" s="139" t="s">
        <v>4144</v>
      </c>
      <c r="E2703" s="39" t="s">
        <v>2791</v>
      </c>
      <c r="F2703" s="246" t="s">
        <v>4619</v>
      </c>
      <c r="G2703" s="359"/>
      <c r="H2703" s="83"/>
      <c r="I2703" s="83"/>
      <c r="J2703" s="48"/>
      <c r="K2703" s="36"/>
      <c r="L2703" s="98">
        <v>38362</v>
      </c>
      <c r="M2703" s="98"/>
      <c r="N2703" t="str">
        <f t="shared" ref="N2703:N2766" si="92">IF(D2703="NA","",IF(COUNTIF($D$2:$D$4998,D2703)&gt;1,"DUPLICATE",""))</f>
        <v/>
      </c>
    </row>
    <row r="2704" spans="1:14" ht="26.4" hidden="1" outlineLevel="2">
      <c r="A2704" s="16"/>
      <c r="B2704" s="332">
        <f t="shared" si="91"/>
        <v>132</v>
      </c>
      <c r="C2704" s="58" t="s">
        <v>3412</v>
      </c>
      <c r="D2704" s="139" t="s">
        <v>3411</v>
      </c>
      <c r="E2704" s="39" t="s">
        <v>2791</v>
      </c>
      <c r="F2704" s="246" t="s">
        <v>4619</v>
      </c>
      <c r="G2704" s="359"/>
      <c r="H2704" s="83"/>
      <c r="I2704" s="83"/>
      <c r="J2704" s="48"/>
      <c r="K2704" s="36"/>
      <c r="L2704" s="98">
        <v>38362</v>
      </c>
      <c r="M2704" s="98"/>
      <c r="N2704" t="str">
        <f t="shared" si="92"/>
        <v/>
      </c>
    </row>
    <row r="2705" spans="1:14" ht="39.6" hidden="1" outlineLevel="2">
      <c r="A2705" s="294"/>
      <c r="B2705" s="332">
        <f t="shared" si="91"/>
        <v>132</v>
      </c>
      <c r="C2705" s="58" t="s">
        <v>1045</v>
      </c>
      <c r="D2705" s="139" t="s">
        <v>3417</v>
      </c>
      <c r="E2705" s="137" t="s">
        <v>2791</v>
      </c>
      <c r="F2705" s="139" t="s">
        <v>4619</v>
      </c>
      <c r="G2705" s="139"/>
      <c r="H2705" s="83"/>
      <c r="I2705" s="83"/>
      <c r="J2705" s="48"/>
      <c r="K2705" s="123"/>
      <c r="L2705" s="98">
        <v>38362</v>
      </c>
      <c r="M2705" s="98"/>
      <c r="N2705" t="str">
        <f t="shared" si="92"/>
        <v/>
      </c>
    </row>
    <row r="2706" spans="1:14" hidden="1" outlineLevel="2">
      <c r="A2706" s="16"/>
      <c r="B2706" s="332">
        <f t="shared" si="91"/>
        <v>132</v>
      </c>
      <c r="C2706" s="58" t="s">
        <v>1215</v>
      </c>
      <c r="D2706" s="139" t="s">
        <v>1214</v>
      </c>
      <c r="E2706" s="47" t="s">
        <v>2791</v>
      </c>
      <c r="F2706" s="210" t="s">
        <v>4619</v>
      </c>
      <c r="G2706" s="359"/>
      <c r="H2706" s="83"/>
      <c r="I2706" s="83"/>
      <c r="J2706" s="48"/>
      <c r="K2706" s="36"/>
      <c r="L2706" s="98">
        <v>38362</v>
      </c>
      <c r="M2706" s="98"/>
      <c r="N2706" t="str">
        <f t="shared" si="92"/>
        <v/>
      </c>
    </row>
    <row r="2707" spans="1:14" hidden="1" outlineLevel="2">
      <c r="A2707" s="16"/>
      <c r="B2707" s="332">
        <f t="shared" si="91"/>
        <v>132</v>
      </c>
      <c r="C2707" s="58" t="s">
        <v>193</v>
      </c>
      <c r="D2707" s="139" t="s">
        <v>192</v>
      </c>
      <c r="E2707" s="47" t="s">
        <v>2791</v>
      </c>
      <c r="F2707" s="210" t="s">
        <v>4675</v>
      </c>
      <c r="G2707" s="359"/>
      <c r="H2707" s="83"/>
      <c r="I2707" s="83"/>
      <c r="J2707" s="48"/>
      <c r="K2707" s="36"/>
      <c r="L2707" s="98">
        <v>38362</v>
      </c>
      <c r="M2707" s="98"/>
      <c r="N2707" t="str">
        <f t="shared" si="92"/>
        <v>DUPLICATE</v>
      </c>
    </row>
    <row r="2708" spans="1:14" hidden="1" outlineLevel="2">
      <c r="A2708" s="16"/>
      <c r="B2708" s="332">
        <f t="shared" si="91"/>
        <v>132</v>
      </c>
      <c r="C2708" s="58" t="s">
        <v>2984</v>
      </c>
      <c r="D2708" s="139" t="s">
        <v>2964</v>
      </c>
      <c r="E2708" s="47" t="s">
        <v>1938</v>
      </c>
      <c r="F2708" s="210" t="s">
        <v>1939</v>
      </c>
      <c r="G2708" s="359"/>
      <c r="H2708" s="83"/>
      <c r="I2708" s="83"/>
      <c r="J2708" s="48"/>
      <c r="K2708" s="36"/>
      <c r="L2708" s="98">
        <v>39845</v>
      </c>
      <c r="M2708" s="98"/>
      <c r="N2708" t="str">
        <f t="shared" si="92"/>
        <v/>
      </c>
    </row>
    <row r="2709" spans="1:14" hidden="1" outlineLevel="2">
      <c r="A2709" s="16"/>
      <c r="B2709" s="332">
        <f t="shared" si="91"/>
        <v>132</v>
      </c>
      <c r="C2709" s="58" t="s">
        <v>2965</v>
      </c>
      <c r="D2709" s="139" t="s">
        <v>2966</v>
      </c>
      <c r="E2709" s="47" t="s">
        <v>1938</v>
      </c>
      <c r="F2709" s="210" t="s">
        <v>1939</v>
      </c>
      <c r="G2709" s="359"/>
      <c r="H2709" s="83"/>
      <c r="I2709" s="83"/>
      <c r="J2709" s="48"/>
      <c r="K2709" s="36"/>
      <c r="L2709" s="98">
        <v>39845</v>
      </c>
      <c r="M2709" s="98"/>
      <c r="N2709" t="str">
        <f t="shared" si="92"/>
        <v/>
      </c>
    </row>
    <row r="2710" spans="1:14" hidden="1" outlineLevel="2">
      <c r="A2710" s="16"/>
      <c r="B2710" s="332">
        <f t="shared" si="91"/>
        <v>132</v>
      </c>
      <c r="C2710" s="58" t="s">
        <v>2967</v>
      </c>
      <c r="D2710" s="139" t="s">
        <v>2968</v>
      </c>
      <c r="E2710" s="47" t="s">
        <v>1938</v>
      </c>
      <c r="F2710" s="210" t="s">
        <v>1939</v>
      </c>
      <c r="G2710" s="359"/>
      <c r="H2710" s="83"/>
      <c r="I2710" s="83"/>
      <c r="J2710" s="48"/>
      <c r="K2710" s="36"/>
      <c r="L2710" s="98">
        <v>39845</v>
      </c>
      <c r="M2710" s="98"/>
      <c r="N2710" t="str">
        <f t="shared" si="92"/>
        <v/>
      </c>
    </row>
    <row r="2711" spans="1:14" ht="26.4" hidden="1" outlineLevel="2">
      <c r="A2711" s="16"/>
      <c r="B2711" s="332">
        <f t="shared" si="91"/>
        <v>132</v>
      </c>
      <c r="C2711" s="58" t="s">
        <v>6750</v>
      </c>
      <c r="D2711" s="246" t="s">
        <v>2969</v>
      </c>
      <c r="E2711" s="47" t="s">
        <v>1938</v>
      </c>
      <c r="F2711" s="210" t="s">
        <v>1939</v>
      </c>
      <c r="G2711" s="359"/>
      <c r="H2711" s="83"/>
      <c r="I2711" s="83"/>
      <c r="J2711" s="48"/>
      <c r="K2711" s="36"/>
      <c r="L2711" s="98">
        <v>39845</v>
      </c>
      <c r="M2711" s="98">
        <v>43497</v>
      </c>
      <c r="N2711" t="str">
        <f t="shared" si="92"/>
        <v/>
      </c>
    </row>
    <row r="2712" spans="1:14" hidden="1" outlineLevel="2">
      <c r="A2712" s="16"/>
      <c r="B2712" s="332">
        <f t="shared" si="91"/>
        <v>132</v>
      </c>
      <c r="C2712" s="58" t="s">
        <v>2970</v>
      </c>
      <c r="D2712" s="139" t="s">
        <v>2971</v>
      </c>
      <c r="E2712" s="47" t="s">
        <v>1938</v>
      </c>
      <c r="F2712" s="210" t="s">
        <v>1939</v>
      </c>
      <c r="G2712" s="359"/>
      <c r="H2712" s="83"/>
      <c r="I2712" s="83"/>
      <c r="J2712" s="48"/>
      <c r="K2712" s="36"/>
      <c r="L2712" s="98">
        <v>39845</v>
      </c>
      <c r="M2712" s="98"/>
      <c r="N2712" t="str">
        <f t="shared" si="92"/>
        <v/>
      </c>
    </row>
    <row r="2713" spans="1:14" hidden="1" outlineLevel="2">
      <c r="A2713" s="16"/>
      <c r="B2713" s="332">
        <f t="shared" si="91"/>
        <v>132</v>
      </c>
      <c r="C2713" s="58" t="s">
        <v>2972</v>
      </c>
      <c r="D2713" s="139" t="s">
        <v>2973</v>
      </c>
      <c r="E2713" s="47" t="s">
        <v>1938</v>
      </c>
      <c r="F2713" s="210" t="s">
        <v>1939</v>
      </c>
      <c r="G2713" s="359"/>
      <c r="H2713" s="83"/>
      <c r="I2713" s="83"/>
      <c r="J2713" s="48"/>
      <c r="K2713" s="36"/>
      <c r="L2713" s="98">
        <v>39845</v>
      </c>
      <c r="M2713" s="98"/>
      <c r="N2713" t="str">
        <f t="shared" si="92"/>
        <v/>
      </c>
    </row>
    <row r="2714" spans="1:14" hidden="1" outlineLevel="2">
      <c r="A2714" s="16"/>
      <c r="B2714" s="332">
        <f t="shared" si="91"/>
        <v>132</v>
      </c>
      <c r="C2714" s="58" t="s">
        <v>2974</v>
      </c>
      <c r="D2714" s="139" t="s">
        <v>2975</v>
      </c>
      <c r="E2714" s="47" t="s">
        <v>1938</v>
      </c>
      <c r="F2714" s="210" t="s">
        <v>1939</v>
      </c>
      <c r="G2714" s="359"/>
      <c r="H2714" s="83"/>
      <c r="I2714" s="83"/>
      <c r="J2714" s="48"/>
      <c r="K2714" s="36"/>
      <c r="L2714" s="98">
        <v>39845</v>
      </c>
      <c r="M2714" s="98"/>
      <c r="N2714" t="str">
        <f t="shared" si="92"/>
        <v/>
      </c>
    </row>
    <row r="2715" spans="1:14" s="232" customFormat="1" hidden="1" outlineLevel="2">
      <c r="A2715" s="16"/>
      <c r="B2715" s="332">
        <f t="shared" si="91"/>
        <v>132</v>
      </c>
      <c r="C2715" s="58" t="s">
        <v>2976</v>
      </c>
      <c r="D2715" s="139" t="s">
        <v>2977</v>
      </c>
      <c r="E2715" s="47" t="s">
        <v>1938</v>
      </c>
      <c r="F2715" s="210" t="s">
        <v>1939</v>
      </c>
      <c r="G2715" s="359"/>
      <c r="H2715" s="83"/>
      <c r="I2715" s="83"/>
      <c r="J2715" s="48"/>
      <c r="K2715" s="36"/>
      <c r="L2715" s="98">
        <v>39845</v>
      </c>
      <c r="M2715" s="98"/>
      <c r="N2715" t="str">
        <f t="shared" si="92"/>
        <v/>
      </c>
    </row>
    <row r="2716" spans="1:14" s="232" customFormat="1" hidden="1" outlineLevel="2">
      <c r="A2716" s="16"/>
      <c r="B2716" s="332">
        <f t="shared" si="91"/>
        <v>132</v>
      </c>
      <c r="C2716" s="58" t="s">
        <v>2978</v>
      </c>
      <c r="D2716" s="139" t="s">
        <v>2979</v>
      </c>
      <c r="E2716" s="47" t="s">
        <v>1938</v>
      </c>
      <c r="F2716" s="210" t="s">
        <v>1939</v>
      </c>
      <c r="G2716" s="359"/>
      <c r="H2716" s="83"/>
      <c r="I2716" s="83"/>
      <c r="J2716" s="48"/>
      <c r="K2716" s="36"/>
      <c r="L2716" s="98">
        <v>39845</v>
      </c>
      <c r="M2716" s="98"/>
      <c r="N2716" t="str">
        <f t="shared" si="92"/>
        <v/>
      </c>
    </row>
    <row r="2717" spans="1:14" hidden="1" outlineLevel="2">
      <c r="A2717" s="16"/>
      <c r="B2717" s="332">
        <f t="shared" si="91"/>
        <v>132</v>
      </c>
      <c r="C2717" s="58" t="s">
        <v>2980</v>
      </c>
      <c r="D2717" s="139" t="s">
        <v>2981</v>
      </c>
      <c r="E2717" s="47" t="s">
        <v>1938</v>
      </c>
      <c r="F2717" s="210" t="s">
        <v>1939</v>
      </c>
      <c r="G2717" s="359"/>
      <c r="H2717" s="83"/>
      <c r="I2717" s="83"/>
      <c r="J2717" s="48"/>
      <c r="K2717" s="36"/>
      <c r="L2717" s="98">
        <v>39845</v>
      </c>
      <c r="M2717" s="98"/>
      <c r="N2717" t="str">
        <f t="shared" si="92"/>
        <v/>
      </c>
    </row>
    <row r="2718" spans="1:14" ht="26.4" hidden="1" outlineLevel="2">
      <c r="A2718" s="16"/>
      <c r="B2718" s="332">
        <f t="shared" si="91"/>
        <v>132</v>
      </c>
      <c r="C2718" s="168" t="s">
        <v>2982</v>
      </c>
      <c r="D2718" s="246" t="s">
        <v>2983</v>
      </c>
      <c r="E2718" s="47" t="s">
        <v>1938</v>
      </c>
      <c r="F2718" s="210" t="s">
        <v>1939</v>
      </c>
      <c r="G2718" s="246"/>
      <c r="H2718" s="83"/>
      <c r="I2718" s="83"/>
      <c r="J2718" s="48"/>
      <c r="K2718" s="210"/>
      <c r="L2718" s="98">
        <v>39845</v>
      </c>
      <c r="M2718" s="98"/>
      <c r="N2718" t="str">
        <f t="shared" si="92"/>
        <v/>
      </c>
    </row>
    <row r="2719" spans="1:14" ht="26.4" hidden="1" outlineLevel="2">
      <c r="A2719" s="16"/>
      <c r="B2719" s="332">
        <f t="shared" si="91"/>
        <v>132</v>
      </c>
      <c r="C2719" s="168" t="s">
        <v>6751</v>
      </c>
      <c r="D2719" s="246" t="s">
        <v>7115</v>
      </c>
      <c r="E2719" s="47" t="s">
        <v>1938</v>
      </c>
      <c r="F2719" s="47" t="s">
        <v>1939</v>
      </c>
      <c r="G2719" s="42"/>
      <c r="H2719" s="83"/>
      <c r="I2719" s="83"/>
      <c r="J2719" s="48"/>
      <c r="K2719" s="210"/>
      <c r="L2719" s="98">
        <v>43497</v>
      </c>
      <c r="M2719" s="98"/>
      <c r="N2719" t="str">
        <f t="shared" si="92"/>
        <v/>
      </c>
    </row>
    <row r="2720" spans="1:14" hidden="1" outlineLevel="2">
      <c r="A2720" s="16"/>
      <c r="B2720" s="332">
        <f t="shared" si="91"/>
        <v>132</v>
      </c>
      <c r="C2720" s="168" t="s">
        <v>378</v>
      </c>
      <c r="D2720" s="246" t="s">
        <v>377</v>
      </c>
      <c r="E2720" s="47" t="s">
        <v>2798</v>
      </c>
      <c r="F2720" s="47" t="s">
        <v>4676</v>
      </c>
      <c r="H2720" s="97"/>
      <c r="I2720" s="97"/>
      <c r="J2720" s="97"/>
      <c r="K2720" s="97"/>
      <c r="L2720" s="98">
        <v>41671</v>
      </c>
      <c r="M2720" s="98"/>
      <c r="N2720" t="str">
        <f t="shared" si="92"/>
        <v>DUPLICATE</v>
      </c>
    </row>
    <row r="2721" spans="1:14" hidden="1" outlineLevel="2">
      <c r="A2721" s="16"/>
      <c r="B2721" s="332">
        <f t="shared" si="91"/>
        <v>132</v>
      </c>
      <c r="C2721" s="168" t="s">
        <v>2942</v>
      </c>
      <c r="D2721" s="246" t="s">
        <v>2941</v>
      </c>
      <c r="E2721" s="47" t="s">
        <v>2798</v>
      </c>
      <c r="F2721" s="47" t="s">
        <v>4676</v>
      </c>
      <c r="H2721" s="100"/>
      <c r="I2721" s="100"/>
      <c r="J2721" s="100"/>
      <c r="K2721" s="100"/>
      <c r="L2721" s="98">
        <v>41671</v>
      </c>
      <c r="M2721" s="98"/>
      <c r="N2721" t="str">
        <f t="shared" si="92"/>
        <v>DUPLICATE</v>
      </c>
    </row>
    <row r="2722" spans="1:14" ht="52.8" hidden="1" outlineLevel="1" collapsed="1">
      <c r="A2722" s="307">
        <v>133</v>
      </c>
      <c r="B2722" s="332">
        <f t="shared" si="91"/>
        <v>133</v>
      </c>
      <c r="C2722" s="38" t="s">
        <v>5035</v>
      </c>
      <c r="D2722" s="40"/>
      <c r="E2722" s="40" t="s">
        <v>2798</v>
      </c>
      <c r="F2722" s="40" t="s">
        <v>1935</v>
      </c>
      <c r="G2722" s="40" t="s">
        <v>1080</v>
      </c>
      <c r="H2722" s="44"/>
      <c r="I2722" s="44"/>
      <c r="J2722" s="51" t="s">
        <v>746</v>
      </c>
      <c r="K2722" s="144"/>
      <c r="L2722" s="80">
        <v>38362</v>
      </c>
      <c r="M2722" s="145">
        <v>41671</v>
      </c>
      <c r="N2722" t="str">
        <f t="shared" si="92"/>
        <v/>
      </c>
    </row>
    <row r="2723" spans="1:14" hidden="1" outlineLevel="2">
      <c r="A2723" s="289"/>
      <c r="B2723" s="332">
        <f t="shared" si="91"/>
        <v>133</v>
      </c>
      <c r="C2723" s="57" t="s">
        <v>1959</v>
      </c>
      <c r="D2723" s="351" t="s">
        <v>1958</v>
      </c>
      <c r="E2723" s="245" t="s">
        <v>2791</v>
      </c>
      <c r="F2723" s="245" t="s">
        <v>4619</v>
      </c>
      <c r="G2723" s="245"/>
      <c r="H2723" s="44"/>
      <c r="I2723" s="111"/>
      <c r="J2723" s="110"/>
      <c r="K2723" s="146"/>
      <c r="L2723" s="242">
        <v>38362</v>
      </c>
      <c r="M2723" s="147"/>
      <c r="N2723" t="str">
        <f t="shared" si="92"/>
        <v/>
      </c>
    </row>
    <row r="2724" spans="1:14" hidden="1" outlineLevel="2">
      <c r="A2724" s="285"/>
      <c r="B2724" s="332">
        <f t="shared" si="91"/>
        <v>133</v>
      </c>
      <c r="C2724" s="24" t="s">
        <v>1955</v>
      </c>
      <c r="D2724" s="108" t="s">
        <v>1954</v>
      </c>
      <c r="E2724" s="246" t="s">
        <v>2791</v>
      </c>
      <c r="F2724" s="246" t="s">
        <v>4619</v>
      </c>
      <c r="G2724" s="246"/>
      <c r="H2724" s="44"/>
      <c r="I2724" s="92"/>
      <c r="J2724" s="42"/>
      <c r="K2724" s="148"/>
      <c r="L2724" s="82">
        <v>38362</v>
      </c>
      <c r="M2724" s="149"/>
      <c r="N2724" t="str">
        <f t="shared" si="92"/>
        <v/>
      </c>
    </row>
    <row r="2725" spans="1:14" hidden="1" outlineLevel="2">
      <c r="A2725" s="285"/>
      <c r="B2725" s="332">
        <f t="shared" si="91"/>
        <v>133</v>
      </c>
      <c r="C2725" s="58" t="s">
        <v>1957</v>
      </c>
      <c r="D2725" s="172" t="s">
        <v>1956</v>
      </c>
      <c r="E2725" s="246" t="s">
        <v>2791</v>
      </c>
      <c r="F2725" s="246" t="s">
        <v>4619</v>
      </c>
      <c r="G2725" s="246"/>
      <c r="H2725" s="44"/>
      <c r="I2725" s="92"/>
      <c r="J2725" s="42"/>
      <c r="K2725" s="148"/>
      <c r="L2725" s="82">
        <v>38362</v>
      </c>
      <c r="M2725" s="149"/>
      <c r="N2725" t="str">
        <f t="shared" si="92"/>
        <v/>
      </c>
    </row>
    <row r="2726" spans="1:14" hidden="1" outlineLevel="2">
      <c r="A2726" s="285"/>
      <c r="B2726" s="332">
        <f t="shared" si="91"/>
        <v>133</v>
      </c>
      <c r="C2726" s="24" t="s">
        <v>1969</v>
      </c>
      <c r="D2726" s="108" t="s">
        <v>1968</v>
      </c>
      <c r="E2726" s="246" t="s">
        <v>2791</v>
      </c>
      <c r="F2726" s="246" t="s">
        <v>4619</v>
      </c>
      <c r="G2726" s="246"/>
      <c r="H2726" s="44"/>
      <c r="I2726" s="92"/>
      <c r="J2726" s="42"/>
      <c r="K2726" s="148"/>
      <c r="L2726" s="82">
        <v>38362</v>
      </c>
      <c r="M2726" s="149"/>
      <c r="N2726" t="str">
        <f t="shared" si="92"/>
        <v/>
      </c>
    </row>
    <row r="2727" spans="1:14" hidden="1" outlineLevel="2">
      <c r="A2727" s="285"/>
      <c r="B2727" s="332">
        <f t="shared" si="91"/>
        <v>133</v>
      </c>
      <c r="C2727" s="168" t="s">
        <v>4305</v>
      </c>
      <c r="D2727" s="108" t="s">
        <v>4649</v>
      </c>
      <c r="E2727" s="47" t="s">
        <v>2798</v>
      </c>
      <c r="F2727" s="246" t="s">
        <v>1935</v>
      </c>
      <c r="G2727" s="246"/>
      <c r="H2727" s="44"/>
      <c r="I2727" s="92"/>
      <c r="J2727" s="42"/>
      <c r="K2727" s="148"/>
      <c r="L2727" s="82">
        <v>41671</v>
      </c>
      <c r="M2727" s="149"/>
      <c r="N2727" t="str">
        <f t="shared" si="92"/>
        <v>DUPLICATE</v>
      </c>
    </row>
    <row r="2728" spans="1:14" hidden="1" outlineLevel="2">
      <c r="A2728" s="285"/>
      <c r="B2728" s="332">
        <f t="shared" si="91"/>
        <v>133</v>
      </c>
      <c r="C2728" s="58" t="s">
        <v>1961</v>
      </c>
      <c r="D2728" s="172" t="s">
        <v>1960</v>
      </c>
      <c r="E2728" s="246" t="s">
        <v>2791</v>
      </c>
      <c r="F2728" s="246" t="s">
        <v>4619</v>
      </c>
      <c r="G2728" s="246"/>
      <c r="H2728" s="44"/>
      <c r="I2728" s="92"/>
      <c r="J2728" s="42"/>
      <c r="K2728" s="148"/>
      <c r="L2728" s="82">
        <v>38362</v>
      </c>
      <c r="M2728" s="149"/>
      <c r="N2728" t="str">
        <f t="shared" si="92"/>
        <v/>
      </c>
    </row>
    <row r="2729" spans="1:14" hidden="1" outlineLevel="2">
      <c r="A2729" s="285"/>
      <c r="B2729" s="332">
        <f t="shared" si="91"/>
        <v>133</v>
      </c>
      <c r="C2729" s="58" t="s">
        <v>1951</v>
      </c>
      <c r="D2729" s="172" t="s">
        <v>1950</v>
      </c>
      <c r="E2729" s="246" t="s">
        <v>2791</v>
      </c>
      <c r="F2729" s="246" t="s">
        <v>4619</v>
      </c>
      <c r="G2729" s="246"/>
      <c r="H2729" s="44"/>
      <c r="I2729" s="92"/>
      <c r="J2729" s="42"/>
      <c r="K2729" s="148"/>
      <c r="L2729" s="82">
        <v>38362</v>
      </c>
      <c r="M2729" s="149"/>
      <c r="N2729" t="str">
        <f t="shared" si="92"/>
        <v/>
      </c>
    </row>
    <row r="2730" spans="1:14" hidden="1" outlineLevel="2">
      <c r="A2730" s="285"/>
      <c r="B2730" s="332">
        <f t="shared" si="91"/>
        <v>133</v>
      </c>
      <c r="C2730" s="58" t="s">
        <v>4928</v>
      </c>
      <c r="D2730" s="139" t="s">
        <v>4927</v>
      </c>
      <c r="E2730" s="47" t="s">
        <v>1938</v>
      </c>
      <c r="F2730" s="210" t="s">
        <v>1939</v>
      </c>
      <c r="G2730" s="246"/>
      <c r="H2730" s="44"/>
      <c r="I2730" s="92"/>
      <c r="J2730" s="42"/>
      <c r="K2730" s="148"/>
      <c r="L2730" s="82">
        <v>41671</v>
      </c>
      <c r="M2730" s="149"/>
      <c r="N2730" t="str">
        <f t="shared" si="92"/>
        <v>DUPLICATE</v>
      </c>
    </row>
    <row r="2731" spans="1:14" hidden="1" outlineLevel="2">
      <c r="A2731" s="285"/>
      <c r="B2731" s="332">
        <f t="shared" si="91"/>
        <v>133</v>
      </c>
      <c r="C2731" s="58" t="s">
        <v>2004</v>
      </c>
      <c r="D2731" s="139" t="s">
        <v>2003</v>
      </c>
      <c r="E2731" s="47" t="s">
        <v>1938</v>
      </c>
      <c r="F2731" s="210" t="s">
        <v>1939</v>
      </c>
      <c r="G2731" s="246"/>
      <c r="H2731" s="44"/>
      <c r="I2731" s="92"/>
      <c r="J2731" s="42"/>
      <c r="K2731" s="148"/>
      <c r="L2731" s="82">
        <v>41671</v>
      </c>
      <c r="M2731" s="149"/>
      <c r="N2731" t="str">
        <f t="shared" si="92"/>
        <v>DUPLICATE</v>
      </c>
    </row>
    <row r="2732" spans="1:14" hidden="1" outlineLevel="2">
      <c r="A2732" s="285"/>
      <c r="B2732" s="332">
        <f t="shared" si="91"/>
        <v>133</v>
      </c>
      <c r="C2732" s="58" t="s">
        <v>1953</v>
      </c>
      <c r="D2732" s="172" t="s">
        <v>1952</v>
      </c>
      <c r="E2732" s="246" t="s">
        <v>2791</v>
      </c>
      <c r="F2732" s="246" t="s">
        <v>4619</v>
      </c>
      <c r="G2732" s="246"/>
      <c r="H2732" s="44"/>
      <c r="I2732" s="92"/>
      <c r="J2732" s="42"/>
      <c r="K2732" s="148"/>
      <c r="L2732" s="82">
        <v>38362</v>
      </c>
      <c r="M2732" s="149"/>
      <c r="N2732" t="str">
        <f t="shared" si="92"/>
        <v/>
      </c>
    </row>
    <row r="2733" spans="1:14" hidden="1" outlineLevel="2">
      <c r="A2733" s="285"/>
      <c r="B2733" s="332">
        <f t="shared" si="91"/>
        <v>133</v>
      </c>
      <c r="C2733" s="58" t="s">
        <v>1967</v>
      </c>
      <c r="D2733" s="172" t="s">
        <v>1966</v>
      </c>
      <c r="E2733" s="246" t="s">
        <v>2791</v>
      </c>
      <c r="F2733" s="246" t="s">
        <v>4619</v>
      </c>
      <c r="G2733" s="246"/>
      <c r="H2733" s="44"/>
      <c r="I2733" s="92"/>
      <c r="J2733" s="42"/>
      <c r="K2733" s="148"/>
      <c r="L2733" s="82">
        <v>38362</v>
      </c>
      <c r="M2733" s="149"/>
      <c r="N2733" t="str">
        <f t="shared" si="92"/>
        <v/>
      </c>
    </row>
    <row r="2734" spans="1:14" hidden="1" outlineLevel="2">
      <c r="A2734" s="285"/>
      <c r="B2734" s="332">
        <f t="shared" si="91"/>
        <v>133</v>
      </c>
      <c r="C2734" s="58" t="s">
        <v>1963</v>
      </c>
      <c r="D2734" s="172" t="s">
        <v>1962</v>
      </c>
      <c r="E2734" s="246" t="s">
        <v>2791</v>
      </c>
      <c r="F2734" s="246" t="s">
        <v>4619</v>
      </c>
      <c r="G2734" s="246"/>
      <c r="H2734" s="44"/>
      <c r="I2734" s="92"/>
      <c r="J2734" s="42"/>
      <c r="K2734" s="148"/>
      <c r="L2734" s="82">
        <v>38362</v>
      </c>
      <c r="M2734" s="149"/>
      <c r="N2734" t="str">
        <f t="shared" si="92"/>
        <v/>
      </c>
    </row>
    <row r="2735" spans="1:14" hidden="1" outlineLevel="2">
      <c r="A2735" s="285"/>
      <c r="B2735" s="332">
        <f t="shared" si="91"/>
        <v>133</v>
      </c>
      <c r="C2735" s="58" t="s">
        <v>4509</v>
      </c>
      <c r="D2735" s="172" t="s">
        <v>4508</v>
      </c>
      <c r="E2735" s="246" t="s">
        <v>2791</v>
      </c>
      <c r="F2735" s="246" t="s">
        <v>4619</v>
      </c>
      <c r="G2735" s="246" t="s">
        <v>74</v>
      </c>
      <c r="H2735" s="44"/>
      <c r="I2735" s="92"/>
      <c r="J2735" s="42"/>
      <c r="K2735" s="148"/>
      <c r="L2735" s="82">
        <v>40210</v>
      </c>
      <c r="M2735" s="149"/>
      <c r="N2735" t="str">
        <f t="shared" si="92"/>
        <v>DUPLICATE</v>
      </c>
    </row>
    <row r="2736" spans="1:14" hidden="1" outlineLevel="2">
      <c r="A2736" s="285"/>
      <c r="B2736" s="332">
        <f t="shared" si="91"/>
        <v>133</v>
      </c>
      <c r="C2736" s="58" t="s">
        <v>1973</v>
      </c>
      <c r="D2736" s="172" t="s">
        <v>1972</v>
      </c>
      <c r="E2736" s="246" t="s">
        <v>2791</v>
      </c>
      <c r="F2736" s="246" t="s">
        <v>4619</v>
      </c>
      <c r="G2736" s="246"/>
      <c r="H2736" s="44"/>
      <c r="I2736" s="92"/>
      <c r="J2736" s="42"/>
      <c r="K2736" s="148"/>
      <c r="L2736" s="82">
        <v>38362</v>
      </c>
      <c r="M2736" s="149"/>
      <c r="N2736" t="str">
        <f t="shared" si="92"/>
        <v/>
      </c>
    </row>
    <row r="2737" spans="1:26" hidden="1" outlineLevel="2">
      <c r="A2737" s="285"/>
      <c r="B2737" s="332">
        <f t="shared" si="91"/>
        <v>133</v>
      </c>
      <c r="C2737" s="58" t="s">
        <v>1975</v>
      </c>
      <c r="D2737" s="172" t="s">
        <v>1974</v>
      </c>
      <c r="E2737" s="246" t="s">
        <v>2791</v>
      </c>
      <c r="F2737" s="246" t="s">
        <v>4619</v>
      </c>
      <c r="G2737" s="246"/>
      <c r="H2737" s="44"/>
      <c r="I2737" s="92"/>
      <c r="J2737" s="42"/>
      <c r="K2737" s="148"/>
      <c r="L2737" s="82">
        <v>38362</v>
      </c>
      <c r="M2737" s="149"/>
      <c r="N2737" t="str">
        <f t="shared" si="92"/>
        <v/>
      </c>
    </row>
    <row r="2738" spans="1:26" hidden="1" outlineLevel="2">
      <c r="A2738" s="285"/>
      <c r="B2738" s="332">
        <f t="shared" si="91"/>
        <v>133</v>
      </c>
      <c r="C2738" s="58" t="s">
        <v>1971</v>
      </c>
      <c r="D2738" s="172" t="s">
        <v>1970</v>
      </c>
      <c r="E2738" s="246" t="s">
        <v>2791</v>
      </c>
      <c r="F2738" s="246" t="s">
        <v>4619</v>
      </c>
      <c r="G2738" s="246"/>
      <c r="H2738" s="44"/>
      <c r="I2738" s="92"/>
      <c r="J2738" s="42"/>
      <c r="K2738" s="148"/>
      <c r="L2738" s="82">
        <v>38362</v>
      </c>
      <c r="M2738" s="149"/>
      <c r="N2738" t="str">
        <f t="shared" si="92"/>
        <v/>
      </c>
    </row>
    <row r="2739" spans="1:26" hidden="1" outlineLevel="2">
      <c r="A2739" s="285"/>
      <c r="B2739" s="332">
        <f t="shared" si="91"/>
        <v>133</v>
      </c>
      <c r="C2739" s="58" t="s">
        <v>1965</v>
      </c>
      <c r="D2739" s="172" t="s">
        <v>1964</v>
      </c>
      <c r="E2739" s="246" t="s">
        <v>1938</v>
      </c>
      <c r="F2739" s="246" t="s">
        <v>1939</v>
      </c>
      <c r="G2739" s="246"/>
      <c r="H2739" s="44"/>
      <c r="I2739" s="92"/>
      <c r="J2739" s="42"/>
      <c r="K2739" s="148"/>
      <c r="L2739" s="82">
        <v>39845</v>
      </c>
      <c r="M2739" s="149"/>
      <c r="N2739" t="str">
        <f t="shared" si="92"/>
        <v/>
      </c>
    </row>
    <row r="2740" spans="1:26" hidden="1" outlineLevel="2">
      <c r="A2740" s="285"/>
      <c r="B2740" s="332">
        <f t="shared" si="91"/>
        <v>133</v>
      </c>
      <c r="C2740" s="58" t="s">
        <v>2985</v>
      </c>
      <c r="D2740" s="172" t="s">
        <v>2986</v>
      </c>
      <c r="E2740" s="246" t="s">
        <v>1938</v>
      </c>
      <c r="F2740" s="246" t="s">
        <v>1939</v>
      </c>
      <c r="G2740" s="246"/>
      <c r="H2740" s="44"/>
      <c r="I2740" s="92"/>
      <c r="J2740" s="42"/>
      <c r="K2740" s="148"/>
      <c r="L2740" s="82">
        <v>39845</v>
      </c>
      <c r="M2740" s="149"/>
      <c r="N2740" t="str">
        <f t="shared" si="92"/>
        <v/>
      </c>
    </row>
    <row r="2741" spans="1:26" hidden="1" outlineLevel="2">
      <c r="A2741" s="285"/>
      <c r="B2741" s="332">
        <f t="shared" si="91"/>
        <v>133</v>
      </c>
      <c r="C2741" s="58" t="s">
        <v>2987</v>
      </c>
      <c r="D2741" s="172" t="s">
        <v>2988</v>
      </c>
      <c r="E2741" s="246" t="s">
        <v>1938</v>
      </c>
      <c r="F2741" s="246" t="s">
        <v>1939</v>
      </c>
      <c r="G2741" s="246"/>
      <c r="H2741" s="44"/>
      <c r="I2741" s="92"/>
      <c r="J2741" s="42"/>
      <c r="K2741" s="148"/>
      <c r="L2741" s="82">
        <v>39845</v>
      </c>
      <c r="M2741" s="149"/>
      <c r="N2741" t="str">
        <f t="shared" si="92"/>
        <v/>
      </c>
    </row>
    <row r="2742" spans="1:26" hidden="1" outlineLevel="2">
      <c r="A2742" s="285"/>
      <c r="B2742" s="332">
        <f t="shared" si="91"/>
        <v>133</v>
      </c>
      <c r="C2742" s="58" t="s">
        <v>2989</v>
      </c>
      <c r="D2742" s="172" t="s">
        <v>2990</v>
      </c>
      <c r="E2742" s="246" t="s">
        <v>1938</v>
      </c>
      <c r="F2742" s="246" t="s">
        <v>1939</v>
      </c>
      <c r="G2742" s="246"/>
      <c r="H2742" s="44"/>
      <c r="I2742" s="92"/>
      <c r="J2742" s="42"/>
      <c r="K2742" s="148"/>
      <c r="L2742" s="82">
        <v>39845</v>
      </c>
      <c r="M2742" s="149"/>
      <c r="N2742" t="str">
        <f t="shared" si="92"/>
        <v/>
      </c>
    </row>
    <row r="2743" spans="1:26" hidden="1" outlineLevel="2">
      <c r="A2743" s="285"/>
      <c r="B2743" s="332">
        <f t="shared" si="91"/>
        <v>133</v>
      </c>
      <c r="C2743" s="58" t="s">
        <v>2991</v>
      </c>
      <c r="D2743" s="172" t="s">
        <v>2992</v>
      </c>
      <c r="E2743" s="246" t="s">
        <v>1938</v>
      </c>
      <c r="F2743" s="246" t="s">
        <v>1939</v>
      </c>
      <c r="G2743" s="246"/>
      <c r="H2743" s="44"/>
      <c r="I2743" s="92"/>
      <c r="J2743" s="42"/>
      <c r="K2743" s="148"/>
      <c r="L2743" s="82">
        <v>39845</v>
      </c>
      <c r="M2743" s="149"/>
      <c r="N2743" t="str">
        <f t="shared" si="92"/>
        <v/>
      </c>
    </row>
    <row r="2744" spans="1:26" hidden="1" outlineLevel="2">
      <c r="A2744" s="285"/>
      <c r="B2744" s="332">
        <f t="shared" si="91"/>
        <v>133</v>
      </c>
      <c r="C2744" s="168" t="s">
        <v>3823</v>
      </c>
      <c r="D2744" s="246" t="s">
        <v>3822</v>
      </c>
      <c r="E2744" s="246" t="s">
        <v>2798</v>
      </c>
      <c r="F2744" s="246" t="s">
        <v>1935</v>
      </c>
      <c r="G2744" s="246"/>
      <c r="H2744" s="44"/>
      <c r="I2744" s="92"/>
      <c r="J2744" s="42"/>
      <c r="K2744" s="148"/>
      <c r="L2744" s="82">
        <v>41671</v>
      </c>
      <c r="M2744" s="149"/>
      <c r="N2744" t="str">
        <f t="shared" si="92"/>
        <v>DUPLICATE</v>
      </c>
    </row>
    <row r="2745" spans="1:26" hidden="1" outlineLevel="2">
      <c r="A2745" s="285"/>
      <c r="B2745" s="332">
        <f t="shared" si="91"/>
        <v>133</v>
      </c>
      <c r="C2745" s="58" t="s">
        <v>2993</v>
      </c>
      <c r="D2745" s="172" t="s">
        <v>2994</v>
      </c>
      <c r="E2745" s="246" t="s">
        <v>1938</v>
      </c>
      <c r="F2745" s="246" t="s">
        <v>1939</v>
      </c>
      <c r="G2745" s="246"/>
      <c r="H2745" s="44"/>
      <c r="I2745" s="92"/>
      <c r="J2745" s="42"/>
      <c r="K2745" s="148"/>
      <c r="L2745" s="82">
        <v>39845</v>
      </c>
      <c r="M2745" s="149"/>
      <c r="N2745" t="str">
        <f t="shared" si="92"/>
        <v/>
      </c>
      <c r="P2745" s="284"/>
    </row>
    <row r="2746" spans="1:26" s="23" customFormat="1" hidden="1" outlineLevel="2">
      <c r="A2746" s="285"/>
      <c r="B2746" s="332">
        <f t="shared" si="91"/>
        <v>133</v>
      </c>
      <c r="C2746" s="58" t="s">
        <v>5347</v>
      </c>
      <c r="D2746" s="172" t="s">
        <v>2995</v>
      </c>
      <c r="E2746" s="246" t="s">
        <v>1938</v>
      </c>
      <c r="F2746" s="246" t="s">
        <v>1939</v>
      </c>
      <c r="G2746" s="246"/>
      <c r="H2746" s="44"/>
      <c r="I2746" s="92"/>
      <c r="J2746" s="42"/>
      <c r="K2746" s="148"/>
      <c r="L2746" s="82">
        <v>39845</v>
      </c>
      <c r="M2746" s="149"/>
      <c r="N2746" t="str">
        <f t="shared" si="92"/>
        <v/>
      </c>
      <c r="O2746" s="284"/>
      <c r="P2746" s="284"/>
      <c r="Q2746"/>
      <c r="R2746"/>
      <c r="S2746"/>
      <c r="T2746"/>
      <c r="U2746"/>
      <c r="V2746"/>
      <c r="W2746"/>
      <c r="X2746"/>
      <c r="Y2746"/>
      <c r="Z2746"/>
    </row>
    <row r="2747" spans="1:26" hidden="1" outlineLevel="2">
      <c r="A2747" s="285"/>
      <c r="B2747" s="332">
        <f t="shared" si="91"/>
        <v>133</v>
      </c>
      <c r="C2747" s="371" t="s">
        <v>4925</v>
      </c>
      <c r="D2747" s="126" t="s">
        <v>4924</v>
      </c>
      <c r="E2747" s="211" t="s">
        <v>1938</v>
      </c>
      <c r="F2747" s="211" t="s">
        <v>1939</v>
      </c>
      <c r="G2747" s="79"/>
      <c r="H2747" s="100"/>
      <c r="I2747" s="100"/>
      <c r="J2747" s="100"/>
      <c r="K2747" s="100"/>
      <c r="L2747" s="82">
        <v>41671</v>
      </c>
      <c r="M2747" s="149"/>
      <c r="N2747" t="str">
        <f t="shared" si="92"/>
        <v>DUPLICATE</v>
      </c>
    </row>
    <row r="2748" spans="1:26" ht="26.4" hidden="1" outlineLevel="1" collapsed="1">
      <c r="A2748" s="307">
        <v>134</v>
      </c>
      <c r="B2748" s="332">
        <f t="shared" si="91"/>
        <v>134</v>
      </c>
      <c r="C2748" s="368" t="s">
        <v>5354</v>
      </c>
      <c r="D2748" s="120"/>
      <c r="E2748" s="40" t="s">
        <v>1156</v>
      </c>
      <c r="F2748" s="52" t="s">
        <v>4676</v>
      </c>
      <c r="G2748" s="52" t="s">
        <v>1081</v>
      </c>
      <c r="H2748" s="44"/>
      <c r="I2748" s="44"/>
      <c r="J2748" s="52" t="s">
        <v>1735</v>
      </c>
      <c r="K2748" s="43" t="s">
        <v>2735</v>
      </c>
      <c r="L2748" s="142">
        <v>38362</v>
      </c>
      <c r="M2748" s="80">
        <v>38749</v>
      </c>
      <c r="N2748" t="str">
        <f t="shared" si="92"/>
        <v/>
      </c>
    </row>
    <row r="2749" spans="1:26" hidden="1" outlineLevel="2">
      <c r="A2749" s="286"/>
      <c r="B2749" s="332">
        <f t="shared" si="91"/>
        <v>134</v>
      </c>
      <c r="C2749" s="371" t="s">
        <v>1013</v>
      </c>
      <c r="D2749" s="253" t="s">
        <v>713</v>
      </c>
      <c r="E2749" s="90" t="s">
        <v>1156</v>
      </c>
      <c r="F2749" s="217" t="s">
        <v>4676</v>
      </c>
      <c r="G2749" s="217"/>
      <c r="H2749" s="44"/>
      <c r="I2749" s="244"/>
      <c r="J2749" s="90"/>
      <c r="K2749" s="89"/>
      <c r="L2749" s="86">
        <v>38362</v>
      </c>
      <c r="M2749" s="260"/>
      <c r="N2749" t="str">
        <f t="shared" si="92"/>
        <v/>
      </c>
    </row>
    <row r="2750" spans="1:26" ht="26.4" hidden="1" outlineLevel="1">
      <c r="A2750" s="307">
        <v>135</v>
      </c>
      <c r="B2750" s="332">
        <f t="shared" si="91"/>
        <v>135</v>
      </c>
      <c r="C2750" s="384" t="s">
        <v>2116</v>
      </c>
      <c r="D2750" s="63" t="s">
        <v>118</v>
      </c>
      <c r="E2750" s="63" t="s">
        <v>2791</v>
      </c>
      <c r="F2750" s="63" t="s">
        <v>4619</v>
      </c>
      <c r="G2750" s="150" t="s">
        <v>1921</v>
      </c>
      <c r="H2750" s="44"/>
      <c r="I2750" s="44"/>
      <c r="J2750" s="52" t="s">
        <v>370</v>
      </c>
      <c r="K2750" s="40"/>
      <c r="L2750" s="80">
        <v>38362</v>
      </c>
      <c r="M2750" s="80"/>
      <c r="N2750" t="str">
        <f t="shared" si="92"/>
        <v/>
      </c>
    </row>
    <row r="2751" spans="1:26" ht="79.2" hidden="1" outlineLevel="1" collapsed="1">
      <c r="A2751" s="286">
        <v>136</v>
      </c>
      <c r="B2751" s="332">
        <f t="shared" si="91"/>
        <v>136</v>
      </c>
      <c r="C2751" s="367" t="s">
        <v>5047</v>
      </c>
      <c r="D2751" s="217"/>
      <c r="E2751" s="217" t="s">
        <v>2798</v>
      </c>
      <c r="F2751" s="217" t="s">
        <v>4675</v>
      </c>
      <c r="G2751" s="65" t="s">
        <v>6532</v>
      </c>
      <c r="H2751" s="44"/>
      <c r="I2751" s="44"/>
      <c r="J2751" s="50" t="s">
        <v>682</v>
      </c>
      <c r="K2751" s="49"/>
      <c r="L2751" s="260">
        <v>38362</v>
      </c>
      <c r="M2751" s="260">
        <v>39476</v>
      </c>
      <c r="N2751" t="str">
        <f t="shared" si="92"/>
        <v/>
      </c>
    </row>
    <row r="2752" spans="1:26" ht="26.4" hidden="1" outlineLevel="2">
      <c r="A2752" s="285"/>
      <c r="B2752" s="332">
        <f t="shared" ref="B2752:B2815" si="93">IF(A2752&gt;0,A2752,B2751)</f>
        <v>136</v>
      </c>
      <c r="C2752" s="26" t="s">
        <v>3240</v>
      </c>
      <c r="D2752" s="139" t="s">
        <v>4188</v>
      </c>
      <c r="E2752" s="246" t="s">
        <v>2791</v>
      </c>
      <c r="F2752" s="246" t="s">
        <v>4675</v>
      </c>
      <c r="H2752" s="243"/>
      <c r="I2752" s="83"/>
      <c r="J2752" s="42" t="s">
        <v>747</v>
      </c>
      <c r="K2752" s="102"/>
      <c r="L2752" s="140">
        <v>38362</v>
      </c>
      <c r="M2752" s="140">
        <v>38707</v>
      </c>
      <c r="N2752" t="str">
        <f t="shared" si="92"/>
        <v/>
      </c>
    </row>
    <row r="2753" spans="1:14" ht="26.4" hidden="1" outlineLevel="2">
      <c r="A2753" s="285"/>
      <c r="B2753" s="332">
        <f t="shared" si="93"/>
        <v>136</v>
      </c>
      <c r="C2753" s="19" t="s">
        <v>599</v>
      </c>
      <c r="D2753" s="139" t="s">
        <v>600</v>
      </c>
      <c r="E2753" s="246" t="s">
        <v>2791</v>
      </c>
      <c r="F2753" s="246" t="s">
        <v>4675</v>
      </c>
      <c r="G2753" s="246"/>
      <c r="H2753" s="244"/>
      <c r="I2753" s="83"/>
      <c r="J2753" s="48"/>
      <c r="K2753" s="36"/>
      <c r="L2753" s="98">
        <v>38362</v>
      </c>
      <c r="M2753" s="98">
        <v>38707</v>
      </c>
      <c r="N2753" t="str">
        <f t="shared" si="92"/>
        <v/>
      </c>
    </row>
    <row r="2754" spans="1:14" ht="39.6" hidden="1" outlineLevel="2">
      <c r="A2754" s="285"/>
      <c r="B2754" s="332">
        <f t="shared" si="93"/>
        <v>136</v>
      </c>
      <c r="C2754" s="306" t="s">
        <v>601</v>
      </c>
      <c r="D2754" s="40" t="s">
        <v>602</v>
      </c>
      <c r="E2754" s="40" t="s">
        <v>1156</v>
      </c>
      <c r="F2754" s="40" t="s">
        <v>4675</v>
      </c>
      <c r="G2754" s="40" t="s">
        <v>1757</v>
      </c>
      <c r="H2754" s="44"/>
      <c r="I2754" s="45"/>
      <c r="J2754" s="51" t="s">
        <v>1758</v>
      </c>
      <c r="K2754" s="151" t="s">
        <v>456</v>
      </c>
      <c r="L2754" s="152">
        <v>38362</v>
      </c>
      <c r="M2754" s="80">
        <v>39476</v>
      </c>
      <c r="N2754" t="str">
        <f t="shared" si="92"/>
        <v/>
      </c>
    </row>
    <row r="2755" spans="1:14" hidden="1" outlineLevel="2">
      <c r="A2755" s="285"/>
      <c r="B2755" s="332">
        <f t="shared" si="93"/>
        <v>136</v>
      </c>
      <c r="C2755" s="19" t="s">
        <v>1190</v>
      </c>
      <c r="D2755" s="359" t="s">
        <v>4191</v>
      </c>
      <c r="E2755" s="246" t="s">
        <v>2791</v>
      </c>
      <c r="F2755" s="246" t="s">
        <v>4675</v>
      </c>
      <c r="G2755" s="246"/>
      <c r="H2755" s="44"/>
      <c r="I2755" s="83"/>
      <c r="J2755" s="48"/>
      <c r="K2755" s="36"/>
      <c r="L2755" s="98">
        <v>38362</v>
      </c>
      <c r="M2755" s="98">
        <v>38707</v>
      </c>
      <c r="N2755" t="str">
        <f t="shared" si="92"/>
        <v/>
      </c>
    </row>
    <row r="2756" spans="1:14" hidden="1" outlineLevel="2">
      <c r="A2756" s="285"/>
      <c r="B2756" s="332">
        <f t="shared" si="93"/>
        <v>136</v>
      </c>
      <c r="C2756" s="19" t="s">
        <v>1191</v>
      </c>
      <c r="D2756" s="359" t="s">
        <v>4192</v>
      </c>
      <c r="E2756" s="246" t="s">
        <v>2791</v>
      </c>
      <c r="F2756" s="246" t="s">
        <v>4675</v>
      </c>
      <c r="G2756" s="246"/>
      <c r="H2756" s="44"/>
      <c r="I2756" s="83"/>
      <c r="J2756" s="48"/>
      <c r="K2756" s="36"/>
      <c r="L2756" s="98">
        <v>38362</v>
      </c>
      <c r="M2756" s="98">
        <v>38707</v>
      </c>
      <c r="N2756" t="str">
        <f t="shared" si="92"/>
        <v/>
      </c>
    </row>
    <row r="2757" spans="1:14" hidden="1" outlineLevel="2">
      <c r="A2757" s="285"/>
      <c r="B2757" s="332">
        <f t="shared" si="93"/>
        <v>136</v>
      </c>
      <c r="C2757" s="19" t="s">
        <v>1192</v>
      </c>
      <c r="D2757" s="359" t="s">
        <v>4193</v>
      </c>
      <c r="E2757" s="246" t="s">
        <v>2791</v>
      </c>
      <c r="F2757" s="246" t="s">
        <v>4675</v>
      </c>
      <c r="G2757" s="246"/>
      <c r="H2757" s="44"/>
      <c r="I2757" s="83"/>
      <c r="J2757" s="48"/>
      <c r="K2757" s="36"/>
      <c r="L2757" s="98">
        <v>38362</v>
      </c>
      <c r="M2757" s="98">
        <v>38707</v>
      </c>
      <c r="N2757" t="str">
        <f t="shared" si="92"/>
        <v/>
      </c>
    </row>
    <row r="2758" spans="1:14" ht="26.4" hidden="1" outlineLevel="2">
      <c r="A2758" s="285"/>
      <c r="B2758" s="332">
        <f t="shared" si="93"/>
        <v>136</v>
      </c>
      <c r="C2758" s="19" t="s">
        <v>603</v>
      </c>
      <c r="D2758" s="359" t="s">
        <v>604</v>
      </c>
      <c r="E2758" s="246" t="s">
        <v>2791</v>
      </c>
      <c r="F2758" s="246" t="s">
        <v>4675</v>
      </c>
      <c r="G2758" s="246"/>
      <c r="H2758" s="44"/>
      <c r="I2758" s="83"/>
      <c r="J2758" s="48"/>
      <c r="K2758" s="36"/>
      <c r="L2758" s="98">
        <v>38362</v>
      </c>
      <c r="M2758" s="98">
        <v>38707</v>
      </c>
      <c r="N2758" t="str">
        <f t="shared" si="92"/>
        <v/>
      </c>
    </row>
    <row r="2759" spans="1:14" hidden="1" outlineLevel="2">
      <c r="A2759" s="285"/>
      <c r="B2759" s="332">
        <f t="shared" si="93"/>
        <v>136</v>
      </c>
      <c r="C2759" s="19" t="s">
        <v>1194</v>
      </c>
      <c r="D2759" s="359" t="s">
        <v>113</v>
      </c>
      <c r="E2759" s="246" t="s">
        <v>2791</v>
      </c>
      <c r="F2759" s="246" t="s">
        <v>4675</v>
      </c>
      <c r="G2759" s="246"/>
      <c r="H2759" s="44"/>
      <c r="I2759" s="83"/>
      <c r="J2759" s="48"/>
      <c r="K2759" s="36"/>
      <c r="L2759" s="98">
        <v>38362</v>
      </c>
      <c r="M2759" s="98">
        <v>38707</v>
      </c>
      <c r="N2759" t="str">
        <f t="shared" si="92"/>
        <v/>
      </c>
    </row>
    <row r="2760" spans="1:14" hidden="1" outlineLevel="2">
      <c r="A2760" s="285"/>
      <c r="B2760" s="332">
        <f t="shared" si="93"/>
        <v>136</v>
      </c>
      <c r="C2760" s="19" t="s">
        <v>3241</v>
      </c>
      <c r="D2760" s="359" t="s">
        <v>4189</v>
      </c>
      <c r="E2760" s="246" t="s">
        <v>2791</v>
      </c>
      <c r="F2760" s="246" t="s">
        <v>4675</v>
      </c>
      <c r="G2760" s="246"/>
      <c r="H2760" s="44"/>
      <c r="I2760" s="83"/>
      <c r="J2760" s="48"/>
      <c r="K2760" s="36"/>
      <c r="L2760" s="98">
        <v>38362</v>
      </c>
      <c r="M2760" s="98">
        <v>38707</v>
      </c>
      <c r="N2760" t="str">
        <f t="shared" si="92"/>
        <v/>
      </c>
    </row>
    <row r="2761" spans="1:14" ht="26.4" hidden="1" outlineLevel="2">
      <c r="A2761" s="285"/>
      <c r="B2761" s="332">
        <f t="shared" si="93"/>
        <v>136</v>
      </c>
      <c r="C2761" s="19" t="s">
        <v>605</v>
      </c>
      <c r="D2761" s="359" t="s">
        <v>606</v>
      </c>
      <c r="E2761" s="246" t="s">
        <v>2791</v>
      </c>
      <c r="F2761" s="246" t="s">
        <v>4675</v>
      </c>
      <c r="G2761" s="246"/>
      <c r="H2761" s="44"/>
      <c r="I2761" s="83"/>
      <c r="J2761" s="48"/>
      <c r="K2761" s="36"/>
      <c r="L2761" s="98">
        <v>38749</v>
      </c>
      <c r="M2761" s="98"/>
      <c r="N2761" t="str">
        <f t="shared" si="92"/>
        <v/>
      </c>
    </row>
    <row r="2762" spans="1:14" hidden="1" outlineLevel="2">
      <c r="A2762" s="285"/>
      <c r="B2762" s="332">
        <f t="shared" si="93"/>
        <v>136</v>
      </c>
      <c r="C2762" s="19" t="s">
        <v>1189</v>
      </c>
      <c r="D2762" s="359" t="s">
        <v>4190</v>
      </c>
      <c r="E2762" s="246" t="s">
        <v>2791</v>
      </c>
      <c r="F2762" s="246" t="s">
        <v>4675</v>
      </c>
      <c r="G2762" s="246"/>
      <c r="H2762" s="44"/>
      <c r="I2762" s="83"/>
      <c r="J2762" s="42"/>
      <c r="K2762" s="36"/>
      <c r="L2762" s="98">
        <v>38362</v>
      </c>
      <c r="M2762" s="98">
        <v>38707</v>
      </c>
      <c r="N2762" t="str">
        <f t="shared" si="92"/>
        <v/>
      </c>
    </row>
    <row r="2763" spans="1:14" hidden="1" outlineLevel="2">
      <c r="A2763" s="286"/>
      <c r="B2763" s="332">
        <f t="shared" si="93"/>
        <v>136</v>
      </c>
      <c r="C2763" s="20" t="s">
        <v>1193</v>
      </c>
      <c r="D2763" s="79" t="s">
        <v>112</v>
      </c>
      <c r="E2763" s="217" t="s">
        <v>2791</v>
      </c>
      <c r="F2763" s="217" t="s">
        <v>4675</v>
      </c>
      <c r="G2763" s="217"/>
      <c r="H2763" s="44"/>
      <c r="I2763" s="244"/>
      <c r="J2763" s="125"/>
      <c r="K2763" s="49"/>
      <c r="L2763" s="203">
        <v>38362</v>
      </c>
      <c r="M2763" s="203">
        <v>38707</v>
      </c>
      <c r="N2763" t="str">
        <f t="shared" si="92"/>
        <v/>
      </c>
    </row>
    <row r="2764" spans="1:14" ht="26.4" hidden="1" outlineLevel="1" collapsed="1">
      <c r="A2764" s="307">
        <v>137</v>
      </c>
      <c r="B2764" s="332">
        <f t="shared" si="93"/>
        <v>137</v>
      </c>
      <c r="C2764" s="378" t="s">
        <v>6674</v>
      </c>
      <c r="D2764" s="585"/>
      <c r="E2764" s="595" t="s">
        <v>1938</v>
      </c>
      <c r="F2764" s="247" t="s">
        <v>4676</v>
      </c>
      <c r="G2764" s="595" t="s">
        <v>5357</v>
      </c>
      <c r="H2764" s="598"/>
      <c r="I2764" s="598"/>
      <c r="J2764" s="598"/>
      <c r="K2764" s="598"/>
      <c r="L2764" s="597">
        <v>43132</v>
      </c>
      <c r="M2764" s="80">
        <v>43497</v>
      </c>
      <c r="N2764" t="str">
        <f t="shared" si="92"/>
        <v/>
      </c>
    </row>
    <row r="2765" spans="1:14" s="333" customFormat="1" hidden="1" outlineLevel="2">
      <c r="A2765" s="364"/>
      <c r="B2765" s="332">
        <f t="shared" si="93"/>
        <v>137</v>
      </c>
      <c r="C2765" s="506" t="s">
        <v>6675</v>
      </c>
      <c r="D2765" s="586" t="s">
        <v>6697</v>
      </c>
      <c r="E2765" s="603" t="s">
        <v>1938</v>
      </c>
      <c r="F2765" s="247" t="s">
        <v>4676</v>
      </c>
      <c r="G2765" s="603"/>
      <c r="H2765" s="605"/>
      <c r="I2765" s="605"/>
      <c r="J2765" s="586" t="s">
        <v>6676</v>
      </c>
      <c r="K2765" s="605"/>
      <c r="L2765" s="610">
        <v>43132</v>
      </c>
      <c r="M2765" s="80">
        <v>43497</v>
      </c>
      <c r="N2765" t="str">
        <f t="shared" si="92"/>
        <v/>
      </c>
    </row>
    <row r="2766" spans="1:14" hidden="1" outlineLevel="2">
      <c r="A2766" s="16"/>
      <c r="B2766" s="332">
        <f t="shared" si="93"/>
        <v>137</v>
      </c>
      <c r="C2766" s="395" t="s">
        <v>6677</v>
      </c>
      <c r="D2766" s="584" t="s">
        <v>6678</v>
      </c>
      <c r="E2766" s="607" t="s">
        <v>1938</v>
      </c>
      <c r="F2766" s="247" t="s">
        <v>4676</v>
      </c>
      <c r="G2766" s="607"/>
      <c r="H2766" s="611"/>
      <c r="I2766" s="611"/>
      <c r="J2766" s="584" t="s">
        <v>6676</v>
      </c>
      <c r="K2766" s="611"/>
      <c r="L2766" s="609">
        <v>43132</v>
      </c>
      <c r="M2766" s="80">
        <v>43497</v>
      </c>
      <c r="N2766" t="str">
        <f t="shared" si="92"/>
        <v/>
      </c>
    </row>
    <row r="2767" spans="1:14" hidden="1" outlineLevel="2">
      <c r="A2767" s="287"/>
      <c r="B2767" s="332">
        <f t="shared" si="93"/>
        <v>137</v>
      </c>
      <c r="C2767" s="507" t="s">
        <v>6679</v>
      </c>
      <c r="D2767" s="587" t="s">
        <v>6680</v>
      </c>
      <c r="E2767" s="612" t="s">
        <v>1938</v>
      </c>
      <c r="F2767" s="247" t="s">
        <v>4676</v>
      </c>
      <c r="G2767" s="612"/>
      <c r="H2767" s="599"/>
      <c r="I2767" s="599"/>
      <c r="J2767" s="587" t="s">
        <v>6676</v>
      </c>
      <c r="K2767" s="599"/>
      <c r="L2767" s="613">
        <v>43132</v>
      </c>
      <c r="M2767" s="80">
        <v>43497</v>
      </c>
      <c r="N2767" t="str">
        <f t="shared" ref="N2767:N2830" si="94">IF(D2767="NA","",IF(COUNTIF($D$2:$D$4998,D2767)&gt;1,"DUPLICATE",""))</f>
        <v/>
      </c>
    </row>
    <row r="2768" spans="1:14" ht="39.6" hidden="1" outlineLevel="1">
      <c r="A2768" s="287">
        <v>138</v>
      </c>
      <c r="B2768" s="332">
        <f t="shared" si="93"/>
        <v>138</v>
      </c>
      <c r="C2768" s="517" t="s">
        <v>7017</v>
      </c>
      <c r="D2768" s="587" t="s">
        <v>7018</v>
      </c>
      <c r="E2768" s="612" t="s">
        <v>1938</v>
      </c>
      <c r="F2768" s="247" t="s">
        <v>1939</v>
      </c>
      <c r="G2768" s="612" t="s">
        <v>7023</v>
      </c>
      <c r="H2768" s="599"/>
      <c r="I2768" s="599"/>
      <c r="J2768" s="587" t="s">
        <v>7022</v>
      </c>
      <c r="K2768" s="599"/>
      <c r="L2768" s="80">
        <v>43497</v>
      </c>
      <c r="M2768" s="80"/>
      <c r="N2768" t="str">
        <f t="shared" si="94"/>
        <v/>
      </c>
    </row>
    <row r="2769" spans="1:14" ht="39.6" hidden="1" outlineLevel="1" collapsed="1">
      <c r="A2769" s="307">
        <v>139</v>
      </c>
      <c r="B2769" s="332">
        <f t="shared" si="93"/>
        <v>139</v>
      </c>
      <c r="C2769" s="38" t="s">
        <v>6616</v>
      </c>
      <c r="D2769" s="40"/>
      <c r="E2769" s="40" t="s">
        <v>1938</v>
      </c>
      <c r="F2769" s="40" t="s">
        <v>4676</v>
      </c>
      <c r="G2769" s="40" t="s">
        <v>7132</v>
      </c>
      <c r="H2769" s="44"/>
      <c r="I2769" s="44"/>
      <c r="J2769" s="40" t="s">
        <v>1449</v>
      </c>
      <c r="K2769" s="104"/>
      <c r="L2769" s="80">
        <v>39479</v>
      </c>
      <c r="M2769" s="152">
        <v>43132</v>
      </c>
      <c r="N2769" t="str">
        <f t="shared" si="94"/>
        <v/>
      </c>
    </row>
    <row r="2770" spans="1:14" hidden="1" outlineLevel="2">
      <c r="A2770" s="289"/>
      <c r="B2770" s="332">
        <f t="shared" si="93"/>
        <v>139</v>
      </c>
      <c r="C2770" s="19" t="s">
        <v>5310</v>
      </c>
      <c r="D2770" s="246" t="s">
        <v>5312</v>
      </c>
      <c r="E2770" s="246" t="s">
        <v>1938</v>
      </c>
      <c r="F2770" s="246" t="s">
        <v>1935</v>
      </c>
      <c r="G2770" s="246"/>
      <c r="H2770" s="243"/>
      <c r="I2770" s="83"/>
      <c r="J2770" s="42"/>
      <c r="K2770" s="36"/>
      <c r="L2770" s="82">
        <v>41485</v>
      </c>
      <c r="M2770" s="98"/>
      <c r="N2770" t="str">
        <f t="shared" si="94"/>
        <v/>
      </c>
    </row>
    <row r="2771" spans="1:14" hidden="1" outlineLevel="2">
      <c r="A2771" s="285"/>
      <c r="B2771" s="332">
        <f t="shared" si="93"/>
        <v>139</v>
      </c>
      <c r="C2771" s="19" t="s">
        <v>6110</v>
      </c>
      <c r="D2771" s="246" t="s">
        <v>6115</v>
      </c>
      <c r="E2771" s="246" t="s">
        <v>1938</v>
      </c>
      <c r="F2771" s="246" t="s">
        <v>4676</v>
      </c>
      <c r="G2771" s="246"/>
      <c r="H2771" s="83"/>
      <c r="I2771" s="83"/>
      <c r="J2771" s="42"/>
      <c r="K2771" s="36"/>
      <c r="L2771" s="82">
        <v>42401</v>
      </c>
      <c r="M2771" s="98"/>
      <c r="N2771" t="str">
        <f t="shared" si="94"/>
        <v/>
      </c>
    </row>
    <row r="2772" spans="1:14" hidden="1" outlineLevel="2">
      <c r="A2772" s="285"/>
      <c r="B2772" s="332">
        <f t="shared" si="93"/>
        <v>139</v>
      </c>
      <c r="C2772" s="19" t="s">
        <v>6111</v>
      </c>
      <c r="D2772" s="246" t="s">
        <v>6116</v>
      </c>
      <c r="E2772" s="246" t="s">
        <v>1938</v>
      </c>
      <c r="F2772" s="246" t="s">
        <v>4676</v>
      </c>
      <c r="G2772" s="246"/>
      <c r="H2772" s="83"/>
      <c r="I2772" s="83"/>
      <c r="J2772" s="42"/>
      <c r="K2772" s="36"/>
      <c r="L2772" s="82">
        <v>42401</v>
      </c>
      <c r="M2772" s="98"/>
      <c r="N2772" t="str">
        <f t="shared" si="94"/>
        <v/>
      </c>
    </row>
    <row r="2773" spans="1:14" hidden="1" outlineLevel="2">
      <c r="A2773" s="285"/>
      <c r="B2773" s="332">
        <f t="shared" si="93"/>
        <v>139</v>
      </c>
      <c r="C2773" s="19" t="s">
        <v>6112</v>
      </c>
      <c r="D2773" s="246" t="s">
        <v>6117</v>
      </c>
      <c r="E2773" s="246" t="s">
        <v>1938</v>
      </c>
      <c r="F2773" s="246" t="s">
        <v>4676</v>
      </c>
      <c r="G2773" s="246"/>
      <c r="H2773" s="83"/>
      <c r="I2773" s="83"/>
      <c r="J2773" s="42"/>
      <c r="K2773" s="36"/>
      <c r="L2773" s="82">
        <v>42401</v>
      </c>
      <c r="M2773" s="98"/>
      <c r="N2773" t="str">
        <f t="shared" si="94"/>
        <v/>
      </c>
    </row>
    <row r="2774" spans="1:14" hidden="1" outlineLevel="2">
      <c r="A2774" s="285"/>
      <c r="B2774" s="332">
        <f t="shared" si="93"/>
        <v>139</v>
      </c>
      <c r="C2774" s="19" t="s">
        <v>6113</v>
      </c>
      <c r="D2774" s="246" t="s">
        <v>6118</v>
      </c>
      <c r="E2774" s="246" t="s">
        <v>1938</v>
      </c>
      <c r="F2774" s="246" t="s">
        <v>4676</v>
      </c>
      <c r="G2774" s="246"/>
      <c r="H2774" s="83"/>
      <c r="I2774" s="83"/>
      <c r="J2774" s="42"/>
      <c r="K2774" s="36"/>
      <c r="L2774" s="82">
        <v>42401</v>
      </c>
      <c r="M2774" s="98"/>
      <c r="N2774" t="str">
        <f t="shared" si="94"/>
        <v/>
      </c>
    </row>
    <row r="2775" spans="1:14" hidden="1" outlineLevel="2">
      <c r="A2775" s="285"/>
      <c r="B2775" s="332">
        <f t="shared" si="93"/>
        <v>139</v>
      </c>
      <c r="C2775" s="19" t="s">
        <v>6114</v>
      </c>
      <c r="D2775" s="246" t="s">
        <v>6119</v>
      </c>
      <c r="E2775" s="246" t="s">
        <v>1938</v>
      </c>
      <c r="F2775" s="246" t="s">
        <v>4676</v>
      </c>
      <c r="G2775" s="246"/>
      <c r="H2775" s="83"/>
      <c r="I2775" s="83"/>
      <c r="J2775" s="42"/>
      <c r="K2775" s="36"/>
      <c r="L2775" s="82">
        <v>42401</v>
      </c>
      <c r="M2775" s="98"/>
      <c r="N2775" t="str">
        <f t="shared" si="94"/>
        <v/>
      </c>
    </row>
    <row r="2776" spans="1:14" hidden="1" outlineLevel="2">
      <c r="A2776" s="285"/>
      <c r="B2776" s="332">
        <f t="shared" si="93"/>
        <v>139</v>
      </c>
      <c r="C2776" s="19" t="s">
        <v>6120</v>
      </c>
      <c r="D2776" s="246" t="s">
        <v>6190</v>
      </c>
      <c r="E2776" s="246" t="s">
        <v>1938</v>
      </c>
      <c r="F2776" s="246" t="s">
        <v>4676</v>
      </c>
      <c r="G2776" s="246"/>
      <c r="H2776" s="83"/>
      <c r="I2776" s="83"/>
      <c r="J2776" s="42"/>
      <c r="K2776" s="36"/>
      <c r="L2776" s="82">
        <v>42401</v>
      </c>
      <c r="M2776" s="98"/>
      <c r="N2776" t="str">
        <f t="shared" si="94"/>
        <v/>
      </c>
    </row>
    <row r="2777" spans="1:14" hidden="1" outlineLevel="2">
      <c r="A2777" s="286"/>
      <c r="B2777" s="332">
        <f t="shared" si="93"/>
        <v>139</v>
      </c>
      <c r="C2777" s="20" t="s">
        <v>5313</v>
      </c>
      <c r="D2777" s="217" t="s">
        <v>5311</v>
      </c>
      <c r="E2777" s="246" t="s">
        <v>1938</v>
      </c>
      <c r="F2777" s="246" t="s">
        <v>4676</v>
      </c>
      <c r="G2777" s="217"/>
      <c r="H2777" s="244"/>
      <c r="I2777" s="244"/>
      <c r="J2777" s="362"/>
      <c r="K2777" s="49"/>
      <c r="L2777" s="260">
        <v>41485</v>
      </c>
      <c r="M2777" s="203">
        <v>42036</v>
      </c>
      <c r="N2777" t="str">
        <f t="shared" si="94"/>
        <v/>
      </c>
    </row>
    <row r="2778" spans="1:14" hidden="1" outlineLevel="1" collapsed="1">
      <c r="A2778" s="307">
        <v>140</v>
      </c>
      <c r="B2778" s="332">
        <f t="shared" si="93"/>
        <v>140</v>
      </c>
      <c r="C2778" s="396" t="s">
        <v>5036</v>
      </c>
      <c r="D2778" s="40"/>
      <c r="E2778" s="63" t="s">
        <v>2791</v>
      </c>
      <c r="F2778" s="63" t="s">
        <v>1935</v>
      </c>
      <c r="G2778" s="77" t="s">
        <v>5362</v>
      </c>
      <c r="H2778" s="44"/>
      <c r="I2778" s="44"/>
      <c r="J2778" s="51" t="s">
        <v>3426</v>
      </c>
      <c r="K2778" s="65"/>
      <c r="L2778" s="80">
        <v>38362</v>
      </c>
      <c r="M2778" s="203">
        <v>42401</v>
      </c>
      <c r="N2778" t="str">
        <f t="shared" si="94"/>
        <v/>
      </c>
    </row>
    <row r="2779" spans="1:14" ht="26.4" hidden="1" outlineLevel="2">
      <c r="A2779" s="285"/>
      <c r="B2779" s="332">
        <f t="shared" si="93"/>
        <v>140</v>
      </c>
      <c r="C2779" s="397" t="s">
        <v>6094</v>
      </c>
      <c r="D2779" s="245" t="s">
        <v>6095</v>
      </c>
      <c r="E2779" s="47" t="s">
        <v>1938</v>
      </c>
      <c r="F2779" s="47" t="s">
        <v>1935</v>
      </c>
      <c r="G2779" s="359" t="s">
        <v>5360</v>
      </c>
      <c r="H2779" s="44">
        <v>44200</v>
      </c>
      <c r="I2779" s="83" t="s">
        <v>5286</v>
      </c>
      <c r="J2779" s="42"/>
      <c r="K2779" s="246"/>
      <c r="L2779" s="98">
        <v>42401</v>
      </c>
      <c r="M2779" s="98">
        <v>43132</v>
      </c>
      <c r="N2779" t="str">
        <f t="shared" si="94"/>
        <v/>
      </c>
    </row>
    <row r="2780" spans="1:14" ht="26.4" hidden="1" outlineLevel="2">
      <c r="A2780" s="285"/>
      <c r="B2780" s="332">
        <f t="shared" si="93"/>
        <v>140</v>
      </c>
      <c r="C2780" s="397" t="s">
        <v>6096</v>
      </c>
      <c r="D2780" s="246" t="s">
        <v>6097</v>
      </c>
      <c r="E2780" s="47" t="s">
        <v>1938</v>
      </c>
      <c r="F2780" s="47" t="s">
        <v>1935</v>
      </c>
      <c r="G2780" s="359" t="s">
        <v>5360</v>
      </c>
      <c r="H2780" s="44">
        <v>44200</v>
      </c>
      <c r="I2780" s="83" t="s">
        <v>5286</v>
      </c>
      <c r="J2780" s="42"/>
      <c r="K2780" s="246"/>
      <c r="L2780" s="98">
        <v>42401</v>
      </c>
      <c r="M2780" s="98">
        <v>43132</v>
      </c>
      <c r="N2780" t="str">
        <f t="shared" si="94"/>
        <v/>
      </c>
    </row>
    <row r="2781" spans="1:14" ht="26.4" hidden="1" outlineLevel="2">
      <c r="A2781" s="285"/>
      <c r="B2781" s="332">
        <f t="shared" si="93"/>
        <v>140</v>
      </c>
      <c r="C2781" s="397" t="s">
        <v>6098</v>
      </c>
      <c r="D2781" s="246" t="s">
        <v>6099</v>
      </c>
      <c r="E2781" s="47" t="s">
        <v>1938</v>
      </c>
      <c r="F2781" s="47" t="s">
        <v>1935</v>
      </c>
      <c r="G2781" s="359" t="s">
        <v>5360</v>
      </c>
      <c r="H2781" s="44">
        <v>44200</v>
      </c>
      <c r="I2781" s="83" t="s">
        <v>5286</v>
      </c>
      <c r="J2781" s="42"/>
      <c r="K2781" s="246"/>
      <c r="L2781" s="98">
        <v>42401</v>
      </c>
      <c r="M2781" s="98">
        <v>43132</v>
      </c>
      <c r="N2781" t="str">
        <f t="shared" si="94"/>
        <v/>
      </c>
    </row>
    <row r="2782" spans="1:14" hidden="1" outlineLevel="2">
      <c r="A2782" s="285"/>
      <c r="B2782" s="332">
        <f t="shared" si="93"/>
        <v>140</v>
      </c>
      <c r="C2782" s="26" t="s">
        <v>947</v>
      </c>
      <c r="D2782" s="246" t="s">
        <v>946</v>
      </c>
      <c r="E2782" s="39" t="s">
        <v>2791</v>
      </c>
      <c r="F2782" s="39" t="s">
        <v>4619</v>
      </c>
      <c r="G2782" s="359"/>
      <c r="H2782" s="44"/>
      <c r="I2782" s="83"/>
      <c r="J2782" s="48"/>
      <c r="K2782" s="36"/>
      <c r="L2782" s="98">
        <v>38362</v>
      </c>
      <c r="M2782" s="98"/>
      <c r="N2782" t="str">
        <f t="shared" si="94"/>
        <v/>
      </c>
    </row>
    <row r="2783" spans="1:14" hidden="1" outlineLevel="2">
      <c r="A2783" s="285"/>
      <c r="B2783" s="332">
        <f t="shared" si="93"/>
        <v>140</v>
      </c>
      <c r="C2783" s="26" t="s">
        <v>955</v>
      </c>
      <c r="D2783" s="246" t="s">
        <v>954</v>
      </c>
      <c r="E2783" s="39" t="s">
        <v>2791</v>
      </c>
      <c r="F2783" s="39" t="s">
        <v>4619</v>
      </c>
      <c r="G2783" s="359"/>
      <c r="H2783" s="44"/>
      <c r="I2783" s="83"/>
      <c r="J2783" s="48"/>
      <c r="K2783" s="36"/>
      <c r="L2783" s="98">
        <v>38362</v>
      </c>
      <c r="M2783" s="98"/>
      <c r="N2783" t="str">
        <f t="shared" si="94"/>
        <v/>
      </c>
    </row>
    <row r="2784" spans="1:14" hidden="1" outlineLevel="2">
      <c r="A2784" s="285"/>
      <c r="B2784" s="332">
        <f t="shared" si="93"/>
        <v>140</v>
      </c>
      <c r="C2784" s="26" t="s">
        <v>949</v>
      </c>
      <c r="D2784" s="246" t="s">
        <v>948</v>
      </c>
      <c r="E2784" s="39" t="s">
        <v>2791</v>
      </c>
      <c r="F2784" s="39" t="s">
        <v>4619</v>
      </c>
      <c r="G2784" s="359"/>
      <c r="H2784" s="44"/>
      <c r="I2784" s="83"/>
      <c r="J2784" s="48"/>
      <c r="K2784" s="36"/>
      <c r="L2784" s="98">
        <v>38362</v>
      </c>
      <c r="M2784" s="98"/>
      <c r="N2784" t="str">
        <f t="shared" si="94"/>
        <v/>
      </c>
    </row>
    <row r="2785" spans="1:14" hidden="1" outlineLevel="2">
      <c r="A2785" s="285"/>
      <c r="B2785" s="332">
        <f t="shared" si="93"/>
        <v>140</v>
      </c>
      <c r="C2785" s="26" t="s">
        <v>1088</v>
      </c>
      <c r="D2785" s="246" t="s">
        <v>953</v>
      </c>
      <c r="E2785" s="39" t="s">
        <v>2791</v>
      </c>
      <c r="F2785" s="39" t="s">
        <v>4619</v>
      </c>
      <c r="G2785" s="359"/>
      <c r="H2785" s="44"/>
      <c r="I2785" s="83"/>
      <c r="J2785" s="48"/>
      <c r="K2785" s="36"/>
      <c r="L2785" s="98">
        <v>38362</v>
      </c>
      <c r="M2785" s="98"/>
      <c r="N2785" t="str">
        <f t="shared" si="94"/>
        <v/>
      </c>
    </row>
    <row r="2786" spans="1:14" hidden="1" outlineLevel="2">
      <c r="A2786" s="285"/>
      <c r="B2786" s="332">
        <f t="shared" si="93"/>
        <v>140</v>
      </c>
      <c r="C2786" s="26" t="s">
        <v>960</v>
      </c>
      <c r="D2786" s="246" t="s">
        <v>959</v>
      </c>
      <c r="E2786" s="39" t="s">
        <v>2791</v>
      </c>
      <c r="F2786" s="39" t="s">
        <v>4619</v>
      </c>
      <c r="G2786" s="359"/>
      <c r="H2786" s="44"/>
      <c r="I2786" s="83"/>
      <c r="J2786" s="48"/>
      <c r="K2786" s="36"/>
      <c r="L2786" s="98">
        <v>38362</v>
      </c>
      <c r="M2786" s="98"/>
      <c r="N2786" t="str">
        <f t="shared" si="94"/>
        <v/>
      </c>
    </row>
    <row r="2787" spans="1:14" hidden="1" outlineLevel="2">
      <c r="A2787" s="285"/>
      <c r="B2787" s="332">
        <f t="shared" si="93"/>
        <v>140</v>
      </c>
      <c r="C2787" s="26" t="s">
        <v>951</v>
      </c>
      <c r="D2787" s="246" t="s">
        <v>950</v>
      </c>
      <c r="E2787" s="39" t="s">
        <v>2791</v>
      </c>
      <c r="F2787" s="39" t="s">
        <v>4619</v>
      </c>
      <c r="G2787" s="359"/>
      <c r="H2787" s="44"/>
      <c r="I2787" s="83"/>
      <c r="J2787" s="48"/>
      <c r="K2787" s="36"/>
      <c r="L2787" s="98">
        <v>38362</v>
      </c>
      <c r="M2787" s="98"/>
      <c r="N2787" t="str">
        <f t="shared" si="94"/>
        <v/>
      </c>
    </row>
    <row r="2788" spans="1:14" ht="26.4" hidden="1" outlineLevel="2">
      <c r="A2788" s="285"/>
      <c r="B2788" s="332">
        <f t="shared" si="93"/>
        <v>140</v>
      </c>
      <c r="C2788" s="26" t="s">
        <v>962</v>
      </c>
      <c r="D2788" s="246" t="s">
        <v>961</v>
      </c>
      <c r="E2788" s="39" t="s">
        <v>2791</v>
      </c>
      <c r="F2788" s="39" t="s">
        <v>4676</v>
      </c>
      <c r="G2788" s="359" t="s">
        <v>5360</v>
      </c>
      <c r="H2788" s="44">
        <v>44200</v>
      </c>
      <c r="I2788" s="83" t="s">
        <v>5286</v>
      </c>
      <c r="J2788" s="48"/>
      <c r="K2788" s="36"/>
      <c r="L2788" s="98">
        <v>38362</v>
      </c>
      <c r="M2788" s="98">
        <v>43132</v>
      </c>
      <c r="N2788" t="str">
        <f t="shared" si="94"/>
        <v/>
      </c>
    </row>
    <row r="2789" spans="1:14" hidden="1" outlineLevel="2">
      <c r="A2789" s="285"/>
      <c r="B2789" s="332">
        <f t="shared" si="93"/>
        <v>140</v>
      </c>
      <c r="C2789" s="26" t="s">
        <v>3364</v>
      </c>
      <c r="D2789" s="246" t="s">
        <v>4426</v>
      </c>
      <c r="E2789" s="39" t="s">
        <v>2791</v>
      </c>
      <c r="F2789" s="39" t="s">
        <v>4619</v>
      </c>
      <c r="G2789" s="359"/>
      <c r="H2789" s="44"/>
      <c r="I2789" s="83"/>
      <c r="J2789" s="48"/>
      <c r="K2789" s="36"/>
      <c r="L2789" s="98">
        <v>38362</v>
      </c>
      <c r="M2789" s="98"/>
      <c r="N2789" t="str">
        <f t="shared" si="94"/>
        <v/>
      </c>
    </row>
    <row r="2790" spans="1:14" ht="26.4" hidden="1" outlineLevel="2">
      <c r="A2790" s="285"/>
      <c r="B2790" s="332">
        <f t="shared" si="93"/>
        <v>140</v>
      </c>
      <c r="C2790" s="214" t="s">
        <v>6717</v>
      </c>
      <c r="D2790" s="246" t="s">
        <v>6718</v>
      </c>
      <c r="E2790" s="246" t="s">
        <v>1938</v>
      </c>
      <c r="F2790" s="39" t="s">
        <v>4676</v>
      </c>
      <c r="G2790" s="246" t="s">
        <v>5360</v>
      </c>
      <c r="H2790" s="44">
        <v>44200</v>
      </c>
      <c r="I2790" s="83" t="s">
        <v>5286</v>
      </c>
      <c r="J2790" s="48"/>
      <c r="K2790" s="36"/>
      <c r="L2790" s="82">
        <v>43497</v>
      </c>
      <c r="M2790" s="98"/>
      <c r="N2790" t="str">
        <f t="shared" si="94"/>
        <v/>
      </c>
    </row>
    <row r="2791" spans="1:14" hidden="1" outlineLevel="2">
      <c r="A2791" s="285"/>
      <c r="B2791" s="332">
        <f t="shared" si="93"/>
        <v>140</v>
      </c>
      <c r="C2791" s="26" t="s">
        <v>945</v>
      </c>
      <c r="D2791" s="246" t="s">
        <v>944</v>
      </c>
      <c r="E2791" s="246" t="s">
        <v>2791</v>
      </c>
      <c r="F2791" s="39" t="s">
        <v>4619</v>
      </c>
      <c r="G2791" s="359"/>
      <c r="H2791" s="44"/>
      <c r="I2791" s="83"/>
      <c r="J2791" s="48"/>
      <c r="K2791" s="36"/>
      <c r="L2791" s="98">
        <v>38362</v>
      </c>
      <c r="M2791" s="98"/>
      <c r="N2791" t="str">
        <f t="shared" si="94"/>
        <v/>
      </c>
    </row>
    <row r="2792" spans="1:14" hidden="1" outlineLevel="2">
      <c r="A2792" s="285"/>
      <c r="B2792" s="332">
        <f t="shared" si="93"/>
        <v>140</v>
      </c>
      <c r="C2792" s="26" t="s">
        <v>945</v>
      </c>
      <c r="D2792" s="246" t="s">
        <v>952</v>
      </c>
      <c r="E2792" s="246" t="s">
        <v>2791</v>
      </c>
      <c r="F2792" s="39" t="s">
        <v>4619</v>
      </c>
      <c r="G2792" s="359"/>
      <c r="H2792" s="44"/>
      <c r="I2792" s="83"/>
      <c r="J2792" s="48"/>
      <c r="K2792" s="36"/>
      <c r="L2792" s="98">
        <v>38362</v>
      </c>
      <c r="M2792" s="98"/>
      <c r="N2792" t="str">
        <f t="shared" si="94"/>
        <v/>
      </c>
    </row>
    <row r="2793" spans="1:14" ht="26.4" hidden="1" outlineLevel="2">
      <c r="A2793" s="285"/>
      <c r="B2793" s="332">
        <f t="shared" si="93"/>
        <v>140</v>
      </c>
      <c r="C2793" s="26" t="s">
        <v>1426</v>
      </c>
      <c r="D2793" s="246" t="s">
        <v>1427</v>
      </c>
      <c r="E2793" s="246" t="s">
        <v>2791</v>
      </c>
      <c r="F2793" s="39" t="s">
        <v>4676</v>
      </c>
      <c r="G2793" s="359" t="s">
        <v>5360</v>
      </c>
      <c r="H2793" s="44">
        <v>44200</v>
      </c>
      <c r="I2793" s="83" t="s">
        <v>5286</v>
      </c>
      <c r="J2793" s="48"/>
      <c r="K2793" s="36"/>
      <c r="L2793" s="98">
        <v>40940</v>
      </c>
      <c r="M2793" s="98">
        <v>43132</v>
      </c>
      <c r="N2793" t="str">
        <f t="shared" si="94"/>
        <v/>
      </c>
    </row>
    <row r="2794" spans="1:14" ht="26.4" hidden="1" outlineLevel="2">
      <c r="A2794" s="285"/>
      <c r="B2794" s="332">
        <f t="shared" si="93"/>
        <v>140</v>
      </c>
      <c r="C2794" s="26" t="s">
        <v>1428</v>
      </c>
      <c r="D2794" s="246" t="s">
        <v>1429</v>
      </c>
      <c r="E2794" s="246" t="s">
        <v>2791</v>
      </c>
      <c r="F2794" s="39" t="s">
        <v>4619</v>
      </c>
      <c r="G2794" s="359"/>
      <c r="H2794" s="44"/>
      <c r="I2794" s="83"/>
      <c r="J2794" s="48"/>
      <c r="K2794" s="36"/>
      <c r="L2794" s="98">
        <v>40940</v>
      </c>
      <c r="M2794" s="98"/>
      <c r="N2794" t="str">
        <f t="shared" si="94"/>
        <v/>
      </c>
    </row>
    <row r="2795" spans="1:14" ht="26.4" hidden="1" outlineLevel="2">
      <c r="A2795" s="285"/>
      <c r="B2795" s="332">
        <f t="shared" si="93"/>
        <v>140</v>
      </c>
      <c r="C2795" s="26" t="s">
        <v>1430</v>
      </c>
      <c r="D2795" s="246" t="s">
        <v>1431</v>
      </c>
      <c r="E2795" s="246" t="s">
        <v>2791</v>
      </c>
      <c r="F2795" s="39" t="s">
        <v>4619</v>
      </c>
      <c r="G2795" s="359"/>
      <c r="H2795" s="44"/>
      <c r="I2795" s="83"/>
      <c r="J2795" s="48"/>
      <c r="K2795" s="36"/>
      <c r="L2795" s="98">
        <v>40940</v>
      </c>
      <c r="M2795" s="98"/>
      <c r="N2795" t="str">
        <f t="shared" si="94"/>
        <v/>
      </c>
    </row>
    <row r="2796" spans="1:14" hidden="1" outlineLevel="2">
      <c r="A2796" s="285"/>
      <c r="B2796" s="332">
        <f t="shared" si="93"/>
        <v>140</v>
      </c>
      <c r="C2796" s="26" t="s">
        <v>1432</v>
      </c>
      <c r="D2796" s="246" t="s">
        <v>1433</v>
      </c>
      <c r="E2796" s="246" t="s">
        <v>2791</v>
      </c>
      <c r="F2796" s="39" t="s">
        <v>4619</v>
      </c>
      <c r="G2796" s="359"/>
      <c r="H2796" s="44"/>
      <c r="I2796" s="83"/>
      <c r="J2796" s="48"/>
      <c r="K2796" s="36"/>
      <c r="L2796" s="98">
        <v>40940</v>
      </c>
      <c r="M2796" s="98"/>
      <c r="N2796" t="str">
        <f t="shared" si="94"/>
        <v/>
      </c>
    </row>
    <row r="2797" spans="1:14" ht="26.4" hidden="1" outlineLevel="2">
      <c r="A2797" s="285"/>
      <c r="B2797" s="332">
        <f t="shared" si="93"/>
        <v>140</v>
      </c>
      <c r="C2797" s="26" t="s">
        <v>1434</v>
      </c>
      <c r="D2797" s="246" t="s">
        <v>1435</v>
      </c>
      <c r="E2797" s="246" t="s">
        <v>2791</v>
      </c>
      <c r="F2797" s="39" t="s">
        <v>4619</v>
      </c>
      <c r="G2797" s="359"/>
      <c r="H2797" s="44"/>
      <c r="I2797" s="83"/>
      <c r="J2797" s="48"/>
      <c r="K2797" s="36"/>
      <c r="L2797" s="98">
        <v>40940</v>
      </c>
      <c r="M2797" s="98"/>
      <c r="N2797" t="str">
        <f t="shared" si="94"/>
        <v/>
      </c>
    </row>
    <row r="2798" spans="1:14" ht="26.4" hidden="1" outlineLevel="2">
      <c r="A2798" s="285"/>
      <c r="B2798" s="332">
        <f t="shared" si="93"/>
        <v>140</v>
      </c>
      <c r="C2798" s="26" t="s">
        <v>1436</v>
      </c>
      <c r="D2798" s="246" t="s">
        <v>1437</v>
      </c>
      <c r="E2798" s="246" t="s">
        <v>2791</v>
      </c>
      <c r="F2798" s="39" t="s">
        <v>4619</v>
      </c>
      <c r="G2798" s="359"/>
      <c r="H2798" s="44"/>
      <c r="I2798" s="83"/>
      <c r="J2798" s="48"/>
      <c r="K2798" s="36"/>
      <c r="L2798" s="98">
        <v>40940</v>
      </c>
      <c r="M2798" s="98"/>
      <c r="N2798" t="str">
        <f t="shared" si="94"/>
        <v/>
      </c>
    </row>
    <row r="2799" spans="1:14" ht="26.4" hidden="1" outlineLevel="2">
      <c r="A2799" s="285"/>
      <c r="B2799" s="332">
        <f t="shared" si="93"/>
        <v>140</v>
      </c>
      <c r="C2799" s="26" t="s">
        <v>1438</v>
      </c>
      <c r="D2799" s="246" t="s">
        <v>1439</v>
      </c>
      <c r="E2799" s="246" t="s">
        <v>2791</v>
      </c>
      <c r="F2799" s="39" t="s">
        <v>4619</v>
      </c>
      <c r="G2799" s="359"/>
      <c r="H2799" s="44"/>
      <c r="I2799" s="83"/>
      <c r="J2799" s="48"/>
      <c r="K2799" s="36"/>
      <c r="L2799" s="98">
        <v>40940</v>
      </c>
      <c r="M2799" s="98"/>
      <c r="N2799" t="str">
        <f t="shared" si="94"/>
        <v/>
      </c>
    </row>
    <row r="2800" spans="1:14" ht="26.4" hidden="1" outlineLevel="2">
      <c r="A2800" s="285"/>
      <c r="B2800" s="332">
        <f t="shared" si="93"/>
        <v>140</v>
      </c>
      <c r="C2800" s="26" t="s">
        <v>1440</v>
      </c>
      <c r="D2800" s="246" t="s">
        <v>1441</v>
      </c>
      <c r="E2800" s="246" t="s">
        <v>2791</v>
      </c>
      <c r="F2800" s="39" t="s">
        <v>4619</v>
      </c>
      <c r="G2800" s="359"/>
      <c r="H2800" s="44"/>
      <c r="I2800" s="83"/>
      <c r="J2800" s="48"/>
      <c r="K2800" s="36"/>
      <c r="L2800" s="98">
        <v>40940</v>
      </c>
      <c r="M2800" s="98"/>
      <c r="N2800" t="str">
        <f t="shared" si="94"/>
        <v/>
      </c>
    </row>
    <row r="2801" spans="1:14" ht="26.4" hidden="1" outlineLevel="2">
      <c r="A2801" s="285"/>
      <c r="B2801" s="332">
        <f t="shared" si="93"/>
        <v>140</v>
      </c>
      <c r="C2801" s="26" t="s">
        <v>3198</v>
      </c>
      <c r="D2801" s="246" t="s">
        <v>3201</v>
      </c>
      <c r="E2801" s="246" t="s">
        <v>2791</v>
      </c>
      <c r="F2801" s="39" t="s">
        <v>4676</v>
      </c>
      <c r="G2801" s="359" t="s">
        <v>5360</v>
      </c>
      <c r="H2801" s="44">
        <v>44200</v>
      </c>
      <c r="I2801" s="83" t="s">
        <v>5286</v>
      </c>
      <c r="J2801" s="48"/>
      <c r="K2801" s="36"/>
      <c r="L2801" s="98">
        <v>38362</v>
      </c>
      <c r="M2801" s="98">
        <v>43132</v>
      </c>
      <c r="N2801" t="str">
        <f t="shared" si="94"/>
        <v/>
      </c>
    </row>
    <row r="2802" spans="1:14" ht="26.4" hidden="1" outlineLevel="2">
      <c r="A2802" s="285"/>
      <c r="B2802" s="332">
        <f t="shared" si="93"/>
        <v>140</v>
      </c>
      <c r="C2802" s="26" t="s">
        <v>3199</v>
      </c>
      <c r="D2802" s="246" t="s">
        <v>3202</v>
      </c>
      <c r="E2802" s="246" t="s">
        <v>2791</v>
      </c>
      <c r="F2802" s="39" t="s">
        <v>4619</v>
      </c>
      <c r="G2802" s="359"/>
      <c r="H2802" s="44"/>
      <c r="I2802" s="83"/>
      <c r="J2802" s="48"/>
      <c r="K2802" s="36"/>
      <c r="L2802" s="98">
        <v>38362</v>
      </c>
      <c r="M2802" s="98"/>
      <c r="N2802" t="str">
        <f t="shared" si="94"/>
        <v/>
      </c>
    </row>
    <row r="2803" spans="1:14" ht="26.4" hidden="1" outlineLevel="2">
      <c r="A2803" s="285"/>
      <c r="B2803" s="332">
        <f t="shared" si="93"/>
        <v>140</v>
      </c>
      <c r="C2803" s="26" t="s">
        <v>3200</v>
      </c>
      <c r="D2803" s="246" t="s">
        <v>3203</v>
      </c>
      <c r="E2803" s="246" t="s">
        <v>2791</v>
      </c>
      <c r="F2803" s="39" t="s">
        <v>4676</v>
      </c>
      <c r="G2803" s="359" t="s">
        <v>5360</v>
      </c>
      <c r="H2803" s="44">
        <v>44200</v>
      </c>
      <c r="I2803" s="83" t="s">
        <v>5286</v>
      </c>
      <c r="J2803" s="48"/>
      <c r="K2803" s="36"/>
      <c r="L2803" s="98">
        <v>38362</v>
      </c>
      <c r="M2803" s="98">
        <v>43132</v>
      </c>
      <c r="N2803" t="str">
        <f t="shared" si="94"/>
        <v/>
      </c>
    </row>
    <row r="2804" spans="1:14" hidden="1" outlineLevel="2">
      <c r="A2804" s="285"/>
      <c r="B2804" s="332">
        <f t="shared" si="93"/>
        <v>140</v>
      </c>
      <c r="C2804" s="26" t="s">
        <v>958</v>
      </c>
      <c r="D2804" s="246" t="s">
        <v>957</v>
      </c>
      <c r="E2804" s="39" t="s">
        <v>2791</v>
      </c>
      <c r="F2804" s="39" t="s">
        <v>4619</v>
      </c>
      <c r="G2804" s="359"/>
      <c r="H2804" s="44"/>
      <c r="I2804" s="83"/>
      <c r="J2804" s="48"/>
      <c r="K2804" s="36"/>
      <c r="L2804" s="98">
        <v>38362</v>
      </c>
      <c r="M2804" s="98"/>
      <c r="N2804" t="str">
        <f t="shared" si="94"/>
        <v/>
      </c>
    </row>
    <row r="2805" spans="1:14" ht="26.4" hidden="1" outlineLevel="2">
      <c r="A2805" s="285"/>
      <c r="B2805" s="332">
        <f t="shared" si="93"/>
        <v>140</v>
      </c>
      <c r="C2805" s="26" t="s">
        <v>3363</v>
      </c>
      <c r="D2805" s="246" t="s">
        <v>956</v>
      </c>
      <c r="E2805" s="39" t="s">
        <v>2791</v>
      </c>
      <c r="F2805" s="39" t="s">
        <v>4676</v>
      </c>
      <c r="G2805" s="246" t="s">
        <v>5360</v>
      </c>
      <c r="H2805" s="44">
        <v>44200</v>
      </c>
      <c r="I2805" s="83" t="s">
        <v>5286</v>
      </c>
      <c r="J2805" s="48"/>
      <c r="K2805" s="36"/>
      <c r="L2805" s="508">
        <v>38362</v>
      </c>
      <c r="M2805" s="82">
        <v>43497</v>
      </c>
      <c r="N2805" t="str">
        <f t="shared" si="94"/>
        <v/>
      </c>
    </row>
    <row r="2806" spans="1:14" ht="26.4" hidden="1" outlineLevel="2">
      <c r="A2806" s="285"/>
      <c r="B2806" s="332">
        <f t="shared" si="93"/>
        <v>140</v>
      </c>
      <c r="C2806" s="19" t="s">
        <v>6100</v>
      </c>
      <c r="D2806" s="246" t="s">
        <v>6101</v>
      </c>
      <c r="E2806" s="47" t="s">
        <v>1938</v>
      </c>
      <c r="F2806" s="47" t="s">
        <v>1935</v>
      </c>
      <c r="G2806" s="359" t="s">
        <v>5360</v>
      </c>
      <c r="H2806" s="44">
        <v>44200</v>
      </c>
      <c r="I2806" s="83" t="s">
        <v>5286</v>
      </c>
      <c r="J2806" s="42"/>
      <c r="K2806" s="246"/>
      <c r="L2806" s="98">
        <v>42401</v>
      </c>
      <c r="M2806" s="98">
        <v>43132</v>
      </c>
      <c r="N2806" t="str">
        <f t="shared" si="94"/>
        <v/>
      </c>
    </row>
    <row r="2807" spans="1:14" ht="26.4" hidden="1" outlineLevel="2">
      <c r="A2807" s="285"/>
      <c r="B2807" s="332">
        <f t="shared" si="93"/>
        <v>140</v>
      </c>
      <c r="C2807" s="397" t="s">
        <v>6102</v>
      </c>
      <c r="D2807" s="246" t="s">
        <v>6103</v>
      </c>
      <c r="E2807" s="47" t="s">
        <v>1938</v>
      </c>
      <c r="F2807" s="47" t="s">
        <v>1935</v>
      </c>
      <c r="G2807" s="359" t="s">
        <v>5360</v>
      </c>
      <c r="H2807" s="44">
        <v>44200</v>
      </c>
      <c r="I2807" s="83" t="s">
        <v>5286</v>
      </c>
      <c r="J2807" s="42"/>
      <c r="K2807" s="246"/>
      <c r="L2807" s="98">
        <v>42401</v>
      </c>
      <c r="M2807" s="98">
        <v>43132</v>
      </c>
      <c r="N2807" t="str">
        <f t="shared" si="94"/>
        <v/>
      </c>
    </row>
    <row r="2808" spans="1:14" ht="26.4" hidden="1" outlineLevel="1">
      <c r="A2808" s="307">
        <v>141</v>
      </c>
      <c r="B2808" s="332">
        <f t="shared" si="93"/>
        <v>141</v>
      </c>
      <c r="C2808" s="378" t="s">
        <v>6637</v>
      </c>
      <c r="D2808" s="588" t="s">
        <v>6636</v>
      </c>
      <c r="E2808" s="595" t="s">
        <v>1938</v>
      </c>
      <c r="F2808" s="595" t="s">
        <v>1939</v>
      </c>
      <c r="G2808" s="595" t="s">
        <v>6374</v>
      </c>
      <c r="H2808" s="598"/>
      <c r="I2808" s="598"/>
      <c r="J2808" s="614" t="s">
        <v>6691</v>
      </c>
      <c r="K2808" s="598"/>
      <c r="L2808" s="597">
        <v>43132</v>
      </c>
      <c r="M2808" s="588"/>
      <c r="N2808" t="str">
        <f t="shared" si="94"/>
        <v/>
      </c>
    </row>
    <row r="2809" spans="1:14" ht="39.6" hidden="1" outlineLevel="1">
      <c r="A2809" s="307">
        <v>142</v>
      </c>
      <c r="B2809" s="332">
        <f t="shared" si="93"/>
        <v>142</v>
      </c>
      <c r="C2809" s="376" t="s">
        <v>6377</v>
      </c>
      <c r="D2809" s="63" t="s">
        <v>6378</v>
      </c>
      <c r="E2809" s="40" t="s">
        <v>1938</v>
      </c>
      <c r="F2809" s="40" t="s">
        <v>1939</v>
      </c>
      <c r="G2809" s="40" t="s">
        <v>6376</v>
      </c>
      <c r="H2809" s="44"/>
      <c r="I2809" s="44"/>
      <c r="J2809" s="596"/>
      <c r="K2809" s="40"/>
      <c r="L2809" s="80">
        <v>42767</v>
      </c>
      <c r="M2809" s="80"/>
      <c r="N2809" t="str">
        <f t="shared" si="94"/>
        <v/>
      </c>
    </row>
    <row r="2810" spans="1:14" ht="26.4" hidden="1" outlineLevel="1">
      <c r="A2810" s="307">
        <v>143</v>
      </c>
      <c r="B2810" s="332">
        <f t="shared" si="93"/>
        <v>143</v>
      </c>
      <c r="C2810" s="378" t="s">
        <v>6626</v>
      </c>
      <c r="D2810" s="582" t="s">
        <v>6625</v>
      </c>
      <c r="E2810" s="595" t="s">
        <v>1938</v>
      </c>
      <c r="F2810" s="595" t="s">
        <v>1939</v>
      </c>
      <c r="G2810" s="595" t="s">
        <v>6374</v>
      </c>
      <c r="H2810" s="598"/>
      <c r="I2810" s="598"/>
      <c r="J2810" s="582" t="s">
        <v>6686</v>
      </c>
      <c r="K2810" s="598"/>
      <c r="L2810" s="597">
        <v>43132</v>
      </c>
      <c r="M2810" s="588"/>
      <c r="N2810" t="str">
        <f t="shared" si="94"/>
        <v/>
      </c>
    </row>
    <row r="2811" spans="1:14" ht="26.4" hidden="1" outlineLevel="1">
      <c r="A2811" s="307">
        <v>144</v>
      </c>
      <c r="B2811" s="332">
        <f t="shared" si="93"/>
        <v>144</v>
      </c>
      <c r="C2811" s="388" t="s">
        <v>6309</v>
      </c>
      <c r="D2811" s="40" t="s">
        <v>6310</v>
      </c>
      <c r="E2811" s="40" t="s">
        <v>1938</v>
      </c>
      <c r="F2811" s="40" t="s">
        <v>1939</v>
      </c>
      <c r="G2811" s="40" t="s">
        <v>6374</v>
      </c>
      <c r="H2811" s="44"/>
      <c r="I2811" s="44"/>
      <c r="J2811" s="40" t="s">
        <v>6311</v>
      </c>
      <c r="K2811" s="40"/>
      <c r="L2811" s="80">
        <v>42767</v>
      </c>
      <c r="M2811" s="152"/>
      <c r="N2811" t="str">
        <f t="shared" si="94"/>
        <v/>
      </c>
    </row>
    <row r="2812" spans="1:14" ht="26.4" hidden="1" outlineLevel="1">
      <c r="A2812" s="307">
        <v>145</v>
      </c>
      <c r="B2812" s="332">
        <f t="shared" si="93"/>
        <v>145</v>
      </c>
      <c r="C2812" s="377" t="s">
        <v>6660</v>
      </c>
      <c r="D2812" s="582"/>
      <c r="E2812" s="595" t="s">
        <v>1938</v>
      </c>
      <c r="F2812" s="595" t="s">
        <v>1939</v>
      </c>
      <c r="G2812" s="595" t="s">
        <v>6374</v>
      </c>
      <c r="H2812" s="588"/>
      <c r="I2812" s="588"/>
      <c r="J2812" s="582" t="s">
        <v>6661</v>
      </c>
      <c r="K2812" s="588"/>
      <c r="L2812" s="597">
        <v>43132</v>
      </c>
      <c r="M2812" s="588"/>
      <c r="N2812" t="str">
        <f t="shared" si="94"/>
        <v/>
      </c>
    </row>
    <row r="2813" spans="1:14" ht="26.4" hidden="1" outlineLevel="1" collapsed="1">
      <c r="A2813" s="307">
        <v>146</v>
      </c>
      <c r="B2813" s="332">
        <f t="shared" si="93"/>
        <v>146</v>
      </c>
      <c r="C2813" s="509" t="s">
        <v>6187</v>
      </c>
      <c r="D2813" s="510"/>
      <c r="E2813" s="510" t="s">
        <v>1156</v>
      </c>
      <c r="F2813" s="511" t="s">
        <v>4676</v>
      </c>
      <c r="G2813" s="510" t="s">
        <v>6188</v>
      </c>
      <c r="H2813" s="512"/>
      <c r="I2813" s="512"/>
      <c r="J2813" s="513"/>
      <c r="K2813" s="510" t="s">
        <v>2601</v>
      </c>
      <c r="L2813" s="189">
        <v>42401</v>
      </c>
      <c r="M2813" s="80">
        <v>43497</v>
      </c>
      <c r="N2813" t="str">
        <f t="shared" si="94"/>
        <v/>
      </c>
    </row>
    <row r="2814" spans="1:14" hidden="1" outlineLevel="2">
      <c r="A2814" s="307"/>
      <c r="B2814" s="332">
        <f t="shared" si="93"/>
        <v>146</v>
      </c>
      <c r="C2814" s="398" t="s">
        <v>642</v>
      </c>
      <c r="D2814" s="360" t="s">
        <v>1616</v>
      </c>
      <c r="E2814" s="190" t="s">
        <v>1156</v>
      </c>
      <c r="F2814" s="191" t="s">
        <v>4676</v>
      </c>
      <c r="G2814" s="192"/>
      <c r="H2814" s="193"/>
      <c r="I2814" s="193"/>
      <c r="J2814" s="190"/>
      <c r="K2814" s="191"/>
      <c r="L2814" s="194">
        <v>39845</v>
      </c>
      <c r="M2814" s="194"/>
      <c r="N2814" t="str">
        <f t="shared" si="94"/>
        <v/>
      </c>
    </row>
    <row r="2815" spans="1:14" hidden="1" outlineLevel="2">
      <c r="A2815" s="307"/>
      <c r="B2815" s="332">
        <f t="shared" si="93"/>
        <v>146</v>
      </c>
      <c r="C2815" s="398" t="s">
        <v>645</v>
      </c>
      <c r="D2815" s="360" t="s">
        <v>1618</v>
      </c>
      <c r="E2815" s="190" t="s">
        <v>1156</v>
      </c>
      <c r="F2815" s="191" t="s">
        <v>4676</v>
      </c>
      <c r="G2815" s="192"/>
      <c r="H2815" s="193"/>
      <c r="I2815" s="193"/>
      <c r="J2815" s="190"/>
      <c r="K2815" s="191"/>
      <c r="L2815" s="194">
        <v>39845</v>
      </c>
      <c r="M2815" s="194"/>
      <c r="N2815" t="str">
        <f t="shared" si="94"/>
        <v/>
      </c>
    </row>
    <row r="2816" spans="1:14" hidden="1" outlineLevel="2">
      <c r="A2816" s="307"/>
      <c r="B2816" s="332">
        <f t="shared" ref="B2816:B2879" si="95">IF(A2816&gt;0,A2816,B2815)</f>
        <v>146</v>
      </c>
      <c r="C2816" s="398" t="s">
        <v>644</v>
      </c>
      <c r="D2816" s="360" t="s">
        <v>1869</v>
      </c>
      <c r="E2816" s="190" t="s">
        <v>1156</v>
      </c>
      <c r="F2816" s="191" t="s">
        <v>4676</v>
      </c>
      <c r="G2816" s="192"/>
      <c r="H2816" s="193"/>
      <c r="I2816" s="193"/>
      <c r="J2816" s="190"/>
      <c r="K2816" s="191"/>
      <c r="L2816" s="194">
        <v>39845</v>
      </c>
      <c r="M2816" s="194"/>
      <c r="N2816" t="str">
        <f t="shared" si="94"/>
        <v/>
      </c>
    </row>
    <row r="2817" spans="1:14" hidden="1" outlineLevel="2">
      <c r="A2817" s="307"/>
      <c r="B2817" s="332">
        <f t="shared" si="95"/>
        <v>146</v>
      </c>
      <c r="C2817" s="398" t="s">
        <v>643</v>
      </c>
      <c r="D2817" s="360" t="s">
        <v>1617</v>
      </c>
      <c r="E2817" s="190" t="s">
        <v>1156</v>
      </c>
      <c r="F2817" s="191" t="s">
        <v>4676</v>
      </c>
      <c r="G2817" s="192"/>
      <c r="H2817" s="193"/>
      <c r="I2817" s="193"/>
      <c r="J2817" s="190"/>
      <c r="K2817" s="191"/>
      <c r="L2817" s="194">
        <v>39845</v>
      </c>
      <c r="M2817" s="194"/>
      <c r="N2817" t="str">
        <f t="shared" si="94"/>
        <v/>
      </c>
    </row>
    <row r="2818" spans="1:14" hidden="1" outlineLevel="2">
      <c r="A2818" s="307"/>
      <c r="B2818" s="332">
        <f t="shared" si="95"/>
        <v>146</v>
      </c>
      <c r="C2818" s="398" t="s">
        <v>1807</v>
      </c>
      <c r="D2818" s="360" t="s">
        <v>1806</v>
      </c>
      <c r="E2818" s="190" t="s">
        <v>1156</v>
      </c>
      <c r="F2818" s="191" t="s">
        <v>4676</v>
      </c>
      <c r="G2818" s="192"/>
      <c r="H2818" s="193"/>
      <c r="I2818" s="193"/>
      <c r="J2818" s="191"/>
      <c r="K2818" s="192"/>
      <c r="L2818" s="194">
        <v>38362</v>
      </c>
      <c r="M2818" s="194"/>
      <c r="N2818" t="str">
        <f t="shared" si="94"/>
        <v/>
      </c>
    </row>
    <row r="2819" spans="1:14" hidden="1" outlineLevel="2">
      <c r="A2819" s="307"/>
      <c r="B2819" s="332">
        <f t="shared" si="95"/>
        <v>146</v>
      </c>
      <c r="C2819" s="398" t="s">
        <v>641</v>
      </c>
      <c r="D2819" s="360" t="s">
        <v>1615</v>
      </c>
      <c r="E2819" s="190" t="s">
        <v>1156</v>
      </c>
      <c r="F2819" s="191" t="s">
        <v>4676</v>
      </c>
      <c r="G2819" s="192"/>
      <c r="H2819" s="193"/>
      <c r="I2819" s="193"/>
      <c r="J2819" s="191"/>
      <c r="K2819" s="192"/>
      <c r="L2819" s="194">
        <v>39845</v>
      </c>
      <c r="M2819" s="194"/>
      <c r="N2819" t="str">
        <f t="shared" si="94"/>
        <v/>
      </c>
    </row>
    <row r="2820" spans="1:14" hidden="1" outlineLevel="2">
      <c r="A2820" s="307"/>
      <c r="B2820" s="332">
        <f t="shared" si="95"/>
        <v>146</v>
      </c>
      <c r="C2820" s="399" t="s">
        <v>3107</v>
      </c>
      <c r="D2820" s="361" t="s">
        <v>3588</v>
      </c>
      <c r="E2820" s="190" t="s">
        <v>1156</v>
      </c>
      <c r="F2820" s="192" t="s">
        <v>4676</v>
      </c>
      <c r="G2820" s="192"/>
      <c r="H2820" s="193"/>
      <c r="I2820" s="193"/>
      <c r="J2820" s="191"/>
      <c r="K2820" s="192"/>
      <c r="L2820" s="194"/>
      <c r="M2820" s="194"/>
      <c r="N2820" t="str">
        <f t="shared" si="94"/>
        <v/>
      </c>
    </row>
    <row r="2821" spans="1:14" hidden="1" outlineLevel="2">
      <c r="A2821" s="307"/>
      <c r="B2821" s="332">
        <f t="shared" si="95"/>
        <v>146</v>
      </c>
      <c r="C2821" s="399" t="s">
        <v>1801</v>
      </c>
      <c r="D2821" s="361" t="s">
        <v>1800</v>
      </c>
      <c r="E2821" s="190" t="s">
        <v>1156</v>
      </c>
      <c r="F2821" s="192" t="s">
        <v>4676</v>
      </c>
      <c r="G2821" s="192"/>
      <c r="H2821" s="193"/>
      <c r="I2821" s="193"/>
      <c r="J2821" s="191"/>
      <c r="K2821" s="192"/>
      <c r="L2821" s="194">
        <v>38362</v>
      </c>
      <c r="M2821" s="194"/>
      <c r="N2821" t="str">
        <f t="shared" si="94"/>
        <v/>
      </c>
    </row>
    <row r="2822" spans="1:14" hidden="1" outlineLevel="2">
      <c r="A2822" s="307"/>
      <c r="B2822" s="332">
        <f t="shared" si="95"/>
        <v>146</v>
      </c>
      <c r="C2822" s="399" t="s">
        <v>1813</v>
      </c>
      <c r="D2822" s="361" t="s">
        <v>1812</v>
      </c>
      <c r="E2822" s="190" t="s">
        <v>1156</v>
      </c>
      <c r="F2822" s="192" t="s">
        <v>4676</v>
      </c>
      <c r="G2822" s="192"/>
      <c r="H2822" s="193"/>
      <c r="I2822" s="193"/>
      <c r="J2822" s="191"/>
      <c r="K2822" s="192"/>
      <c r="L2822" s="194">
        <v>38362</v>
      </c>
      <c r="M2822" s="194"/>
      <c r="N2822" t="str">
        <f t="shared" si="94"/>
        <v/>
      </c>
    </row>
    <row r="2823" spans="1:14" hidden="1" outlineLevel="2">
      <c r="A2823" s="307"/>
      <c r="B2823" s="332">
        <f t="shared" si="95"/>
        <v>146</v>
      </c>
      <c r="C2823" s="398" t="s">
        <v>2251</v>
      </c>
      <c r="D2823" s="360" t="s">
        <v>1614</v>
      </c>
      <c r="E2823" s="190" t="s">
        <v>1156</v>
      </c>
      <c r="F2823" s="191" t="s">
        <v>4676</v>
      </c>
      <c r="G2823" s="192"/>
      <c r="H2823" s="193"/>
      <c r="I2823" s="193"/>
      <c r="J2823" s="191"/>
      <c r="K2823" s="192"/>
      <c r="L2823" s="194">
        <v>39845</v>
      </c>
      <c r="M2823" s="194"/>
      <c r="N2823" t="str">
        <f t="shared" si="94"/>
        <v/>
      </c>
    </row>
    <row r="2824" spans="1:14" hidden="1" outlineLevel="2">
      <c r="A2824" s="307"/>
      <c r="B2824" s="332">
        <f t="shared" si="95"/>
        <v>146</v>
      </c>
      <c r="C2824" s="399" t="s">
        <v>3100</v>
      </c>
      <c r="D2824" s="361" t="s">
        <v>3101</v>
      </c>
      <c r="E2824" s="190" t="s">
        <v>1156</v>
      </c>
      <c r="F2824" s="192" t="s">
        <v>4676</v>
      </c>
      <c r="G2824" s="192"/>
      <c r="H2824" s="193"/>
      <c r="I2824" s="193"/>
      <c r="J2824" s="191"/>
      <c r="K2824" s="192"/>
      <c r="L2824" s="194"/>
      <c r="M2824" s="194"/>
      <c r="N2824" t="str">
        <f t="shared" si="94"/>
        <v/>
      </c>
    </row>
    <row r="2825" spans="1:14" hidden="1" outlineLevel="2">
      <c r="A2825" s="307"/>
      <c r="B2825" s="332">
        <f t="shared" si="95"/>
        <v>146</v>
      </c>
      <c r="C2825" s="399" t="s">
        <v>1289</v>
      </c>
      <c r="D2825" s="361" t="s">
        <v>1290</v>
      </c>
      <c r="E2825" s="190" t="s">
        <v>1156</v>
      </c>
      <c r="F2825" s="192" t="s">
        <v>4676</v>
      </c>
      <c r="G2825" s="192"/>
      <c r="H2825" s="193"/>
      <c r="I2825" s="193"/>
      <c r="J2825" s="191"/>
      <c r="K2825" s="192"/>
      <c r="L2825" s="194">
        <v>40940</v>
      </c>
      <c r="M2825" s="194"/>
      <c r="N2825" t="str">
        <f t="shared" si="94"/>
        <v/>
      </c>
    </row>
    <row r="2826" spans="1:14" hidden="1" outlineLevel="2">
      <c r="A2826" s="307"/>
      <c r="B2826" s="332">
        <f t="shared" si="95"/>
        <v>146</v>
      </c>
      <c r="C2826" s="398" t="s">
        <v>1797</v>
      </c>
      <c r="D2826" s="360" t="s">
        <v>1796</v>
      </c>
      <c r="E2826" s="190" t="s">
        <v>1156</v>
      </c>
      <c r="F2826" s="191" t="s">
        <v>4676</v>
      </c>
      <c r="G2826" s="192"/>
      <c r="H2826" s="193"/>
      <c r="I2826" s="193"/>
      <c r="J2826" s="190"/>
      <c r="K2826" s="191"/>
      <c r="L2826" s="194">
        <v>38362</v>
      </c>
      <c r="M2826" s="194"/>
      <c r="N2826" t="str">
        <f t="shared" si="94"/>
        <v/>
      </c>
    </row>
    <row r="2827" spans="1:14" hidden="1" outlineLevel="2">
      <c r="A2827" s="307"/>
      <c r="B2827" s="332">
        <f t="shared" si="95"/>
        <v>146</v>
      </c>
      <c r="C2827" s="398" t="s">
        <v>1809</v>
      </c>
      <c r="D2827" s="360" t="s">
        <v>1808</v>
      </c>
      <c r="E2827" s="190" t="s">
        <v>1156</v>
      </c>
      <c r="F2827" s="191" t="s">
        <v>4676</v>
      </c>
      <c r="G2827" s="192"/>
      <c r="H2827" s="193"/>
      <c r="I2827" s="193"/>
      <c r="J2827" s="190"/>
      <c r="K2827" s="191"/>
      <c r="L2827" s="194">
        <v>38362</v>
      </c>
      <c r="M2827" s="194"/>
      <c r="N2827" t="str">
        <f t="shared" si="94"/>
        <v/>
      </c>
    </row>
    <row r="2828" spans="1:14" hidden="1" outlineLevel="2">
      <c r="A2828" s="307"/>
      <c r="B2828" s="332">
        <f t="shared" si="95"/>
        <v>146</v>
      </c>
      <c r="C2828" s="398" t="s">
        <v>2757</v>
      </c>
      <c r="D2828" s="360" t="s">
        <v>2756</v>
      </c>
      <c r="E2828" s="190" t="s">
        <v>1156</v>
      </c>
      <c r="F2828" s="191" t="s">
        <v>4676</v>
      </c>
      <c r="G2828" s="192"/>
      <c r="H2828" s="193"/>
      <c r="I2828" s="193"/>
      <c r="J2828" s="190"/>
      <c r="K2828" s="191"/>
      <c r="L2828" s="194">
        <v>38362</v>
      </c>
      <c r="M2828" s="194"/>
      <c r="N2828" t="str">
        <f t="shared" si="94"/>
        <v/>
      </c>
    </row>
    <row r="2829" spans="1:14" hidden="1" outlineLevel="2">
      <c r="A2829" s="307"/>
      <c r="B2829" s="332">
        <f t="shared" si="95"/>
        <v>146</v>
      </c>
      <c r="C2829" s="399" t="s">
        <v>1922</v>
      </c>
      <c r="D2829" s="361" t="s">
        <v>1923</v>
      </c>
      <c r="E2829" s="190" t="s">
        <v>1156</v>
      </c>
      <c r="F2829" s="192" t="s">
        <v>4676</v>
      </c>
      <c r="G2829" s="192"/>
      <c r="H2829" s="193"/>
      <c r="I2829" s="193"/>
      <c r="J2829" s="191"/>
      <c r="K2829" s="192"/>
      <c r="L2829" s="194"/>
      <c r="M2829" s="194"/>
      <c r="N2829" t="str">
        <f t="shared" si="94"/>
        <v/>
      </c>
    </row>
    <row r="2830" spans="1:14" hidden="1" outlineLevel="2">
      <c r="A2830" s="307"/>
      <c r="B2830" s="332">
        <f t="shared" si="95"/>
        <v>146</v>
      </c>
      <c r="C2830" s="399" t="s">
        <v>1395</v>
      </c>
      <c r="D2830" s="361" t="s">
        <v>2493</v>
      </c>
      <c r="E2830" s="190" t="s">
        <v>1156</v>
      </c>
      <c r="F2830" s="192" t="s">
        <v>4676</v>
      </c>
      <c r="G2830" s="192"/>
      <c r="H2830" s="193"/>
      <c r="I2830" s="193"/>
      <c r="J2830" s="191"/>
      <c r="K2830" s="192"/>
      <c r="L2830" s="194">
        <v>39845</v>
      </c>
      <c r="M2830" s="194"/>
      <c r="N2830" t="str">
        <f t="shared" si="94"/>
        <v>DUPLICATE</v>
      </c>
    </row>
    <row r="2831" spans="1:14" hidden="1" outlineLevel="2">
      <c r="A2831" s="307"/>
      <c r="B2831" s="332">
        <f t="shared" si="95"/>
        <v>146</v>
      </c>
      <c r="C2831" s="398" t="s">
        <v>4081</v>
      </c>
      <c r="D2831" s="360" t="s">
        <v>3587</v>
      </c>
      <c r="E2831" s="190" t="s">
        <v>1156</v>
      </c>
      <c r="F2831" s="191" t="s">
        <v>4676</v>
      </c>
      <c r="G2831" s="192"/>
      <c r="H2831" s="193"/>
      <c r="I2831" s="193"/>
      <c r="J2831" s="190"/>
      <c r="K2831" s="191"/>
      <c r="L2831" s="194"/>
      <c r="M2831" s="194"/>
      <c r="N2831" t="str">
        <f t="shared" ref="N2831:N2894" si="96">IF(D2831="NA","",IF(COUNTIF($D$2:$D$4998,D2831)&gt;1,"DUPLICATE",""))</f>
        <v/>
      </c>
    </row>
    <row r="2832" spans="1:14" hidden="1" outlineLevel="2">
      <c r="A2832" s="307"/>
      <c r="B2832" s="332">
        <f t="shared" si="95"/>
        <v>146</v>
      </c>
      <c r="C2832" s="398" t="s">
        <v>1533</v>
      </c>
      <c r="D2832" s="360" t="s">
        <v>1532</v>
      </c>
      <c r="E2832" s="190" t="s">
        <v>1156</v>
      </c>
      <c r="F2832" s="191" t="s">
        <v>4676</v>
      </c>
      <c r="G2832" s="192"/>
      <c r="H2832" s="193"/>
      <c r="I2832" s="193"/>
      <c r="J2832" s="190"/>
      <c r="K2832" s="191"/>
      <c r="L2832" s="194">
        <v>38362</v>
      </c>
      <c r="M2832" s="194"/>
      <c r="N2832" t="str">
        <f t="shared" si="96"/>
        <v/>
      </c>
    </row>
    <row r="2833" spans="1:14" hidden="1" outlineLevel="2">
      <c r="A2833" s="307"/>
      <c r="B2833" s="332">
        <f t="shared" si="95"/>
        <v>146</v>
      </c>
      <c r="C2833" s="398" t="s">
        <v>2747</v>
      </c>
      <c r="D2833" s="360" t="s">
        <v>2746</v>
      </c>
      <c r="E2833" s="190" t="s">
        <v>1156</v>
      </c>
      <c r="F2833" s="191" t="s">
        <v>4676</v>
      </c>
      <c r="G2833" s="192"/>
      <c r="H2833" s="193"/>
      <c r="I2833" s="193"/>
      <c r="J2833" s="190"/>
      <c r="K2833" s="191"/>
      <c r="L2833" s="194">
        <v>38362</v>
      </c>
      <c r="M2833" s="194"/>
      <c r="N2833" t="str">
        <f t="shared" si="96"/>
        <v/>
      </c>
    </row>
    <row r="2834" spans="1:14" hidden="1" outlineLevel="2">
      <c r="A2834" s="307"/>
      <c r="B2834" s="332">
        <f t="shared" si="95"/>
        <v>146</v>
      </c>
      <c r="C2834" s="398" t="s">
        <v>4074</v>
      </c>
      <c r="D2834" s="360" t="s">
        <v>1868</v>
      </c>
      <c r="E2834" s="190" t="s">
        <v>1156</v>
      </c>
      <c r="F2834" s="191" t="s">
        <v>4676</v>
      </c>
      <c r="G2834" s="192"/>
      <c r="H2834" s="193"/>
      <c r="I2834" s="193"/>
      <c r="J2834" s="190"/>
      <c r="K2834" s="191"/>
      <c r="L2834" s="194"/>
      <c r="M2834" s="194"/>
      <c r="N2834" t="str">
        <f t="shared" si="96"/>
        <v/>
      </c>
    </row>
    <row r="2835" spans="1:14" hidden="1" outlineLevel="2">
      <c r="A2835" s="307"/>
      <c r="B2835" s="332">
        <f t="shared" si="95"/>
        <v>146</v>
      </c>
      <c r="C2835" s="398" t="s">
        <v>1867</v>
      </c>
      <c r="D2835" s="360" t="s">
        <v>1866</v>
      </c>
      <c r="E2835" s="190" t="s">
        <v>1156</v>
      </c>
      <c r="F2835" s="191" t="s">
        <v>4676</v>
      </c>
      <c r="G2835" s="192"/>
      <c r="H2835" s="193"/>
      <c r="I2835" s="193"/>
      <c r="J2835" s="190"/>
      <c r="K2835" s="191"/>
      <c r="L2835" s="194">
        <v>38362</v>
      </c>
      <c r="M2835" s="194"/>
      <c r="N2835" t="str">
        <f t="shared" si="96"/>
        <v/>
      </c>
    </row>
    <row r="2836" spans="1:14" hidden="1" outlineLevel="2">
      <c r="A2836" s="307"/>
      <c r="B2836" s="332">
        <f t="shared" si="95"/>
        <v>146</v>
      </c>
      <c r="C2836" s="398" t="s">
        <v>4061</v>
      </c>
      <c r="D2836" s="360" t="s">
        <v>4062</v>
      </c>
      <c r="E2836" s="190" t="s">
        <v>1156</v>
      </c>
      <c r="F2836" s="191" t="s">
        <v>4676</v>
      </c>
      <c r="G2836" s="192"/>
      <c r="H2836" s="193"/>
      <c r="I2836" s="193"/>
      <c r="J2836" s="190"/>
      <c r="K2836" s="191"/>
      <c r="L2836" s="194"/>
      <c r="M2836" s="194"/>
      <c r="N2836" t="str">
        <f t="shared" si="96"/>
        <v/>
      </c>
    </row>
    <row r="2837" spans="1:14" hidden="1" outlineLevel="2">
      <c r="A2837" s="307"/>
      <c r="B2837" s="332">
        <f t="shared" si="95"/>
        <v>146</v>
      </c>
      <c r="C2837" s="398" t="s">
        <v>1811</v>
      </c>
      <c r="D2837" s="360" t="s">
        <v>1810</v>
      </c>
      <c r="E2837" s="190" t="s">
        <v>1156</v>
      </c>
      <c r="F2837" s="191" t="s">
        <v>4676</v>
      </c>
      <c r="G2837" s="192"/>
      <c r="H2837" s="193"/>
      <c r="I2837" s="193"/>
      <c r="J2837" s="190"/>
      <c r="K2837" s="191"/>
      <c r="L2837" s="194">
        <v>38362</v>
      </c>
      <c r="M2837" s="194"/>
      <c r="N2837" t="str">
        <f t="shared" si="96"/>
        <v/>
      </c>
    </row>
    <row r="2838" spans="1:14" hidden="1" outlineLevel="2">
      <c r="A2838" s="307"/>
      <c r="B2838" s="332">
        <f t="shared" si="95"/>
        <v>146</v>
      </c>
      <c r="C2838" s="398" t="s">
        <v>2755</v>
      </c>
      <c r="D2838" s="360" t="s">
        <v>2754</v>
      </c>
      <c r="E2838" s="190" t="s">
        <v>1156</v>
      </c>
      <c r="F2838" s="191" t="s">
        <v>4676</v>
      </c>
      <c r="G2838" s="192"/>
      <c r="H2838" s="193"/>
      <c r="I2838" s="193"/>
      <c r="J2838" s="191"/>
      <c r="K2838" s="192"/>
      <c r="L2838" s="194">
        <v>38362</v>
      </c>
      <c r="M2838" s="194"/>
      <c r="N2838" t="str">
        <f t="shared" si="96"/>
        <v/>
      </c>
    </row>
    <row r="2839" spans="1:14" hidden="1" outlineLevel="2">
      <c r="A2839" s="307"/>
      <c r="B2839" s="332">
        <f t="shared" si="95"/>
        <v>146</v>
      </c>
      <c r="C2839" s="398" t="s">
        <v>4066</v>
      </c>
      <c r="D2839" s="360" t="s">
        <v>1531</v>
      </c>
      <c r="E2839" s="190" t="s">
        <v>1156</v>
      </c>
      <c r="F2839" s="191" t="s">
        <v>4676</v>
      </c>
      <c r="G2839" s="192"/>
      <c r="H2839" s="193"/>
      <c r="I2839" s="193"/>
      <c r="J2839" s="191"/>
      <c r="K2839" s="192"/>
      <c r="L2839" s="194"/>
      <c r="M2839" s="194"/>
      <c r="N2839" t="str">
        <f t="shared" si="96"/>
        <v/>
      </c>
    </row>
    <row r="2840" spans="1:14" hidden="1" outlineLevel="2">
      <c r="A2840" s="307"/>
      <c r="B2840" s="332">
        <f t="shared" si="95"/>
        <v>146</v>
      </c>
      <c r="C2840" s="398" t="s">
        <v>2745</v>
      </c>
      <c r="D2840" s="360" t="s">
        <v>1818</v>
      </c>
      <c r="E2840" s="190" t="s">
        <v>1156</v>
      </c>
      <c r="F2840" s="191" t="s">
        <v>4676</v>
      </c>
      <c r="G2840" s="192"/>
      <c r="H2840" s="193"/>
      <c r="I2840" s="193"/>
      <c r="J2840" s="191"/>
      <c r="K2840" s="192"/>
      <c r="L2840" s="194">
        <v>38362</v>
      </c>
      <c r="M2840" s="194"/>
      <c r="N2840" t="str">
        <f t="shared" si="96"/>
        <v/>
      </c>
    </row>
    <row r="2841" spans="1:14" hidden="1" outlineLevel="2">
      <c r="A2841" s="307"/>
      <c r="B2841" s="332">
        <f t="shared" si="95"/>
        <v>146</v>
      </c>
      <c r="C2841" s="398" t="s">
        <v>4063</v>
      </c>
      <c r="D2841" s="360" t="s">
        <v>1184</v>
      </c>
      <c r="E2841" s="190" t="s">
        <v>1156</v>
      </c>
      <c r="F2841" s="191" t="s">
        <v>4676</v>
      </c>
      <c r="G2841" s="192"/>
      <c r="H2841" s="193"/>
      <c r="I2841" s="193"/>
      <c r="J2841" s="191"/>
      <c r="K2841" s="192"/>
      <c r="L2841" s="82">
        <v>38362</v>
      </c>
      <c r="M2841" s="82"/>
      <c r="N2841" t="str">
        <f t="shared" si="96"/>
        <v/>
      </c>
    </row>
    <row r="2842" spans="1:14" hidden="1" outlineLevel="2">
      <c r="A2842" s="307"/>
      <c r="B2842" s="332">
        <f t="shared" si="95"/>
        <v>146</v>
      </c>
      <c r="C2842" s="398" t="s">
        <v>2762</v>
      </c>
      <c r="D2842" s="360" t="s">
        <v>3238</v>
      </c>
      <c r="E2842" s="190" t="s">
        <v>1156</v>
      </c>
      <c r="F2842" s="191" t="s">
        <v>4676</v>
      </c>
      <c r="G2842" s="192"/>
      <c r="H2842" s="193"/>
      <c r="I2842" s="193"/>
      <c r="J2842" s="191"/>
      <c r="K2842" s="192"/>
      <c r="L2842" s="194"/>
      <c r="M2842" s="194"/>
      <c r="N2842" t="str">
        <f t="shared" si="96"/>
        <v/>
      </c>
    </row>
    <row r="2843" spans="1:14" hidden="1" outlineLevel="2">
      <c r="A2843" s="307"/>
      <c r="B2843" s="332">
        <f t="shared" si="95"/>
        <v>146</v>
      </c>
      <c r="C2843" s="399" t="s">
        <v>2761</v>
      </c>
      <c r="D2843" s="360" t="s">
        <v>2760</v>
      </c>
      <c r="E2843" s="192" t="s">
        <v>1156</v>
      </c>
      <c r="F2843" s="190" t="s">
        <v>4676</v>
      </c>
      <c r="G2843" s="192"/>
      <c r="H2843" s="193"/>
      <c r="I2843" s="193"/>
      <c r="J2843" s="191"/>
      <c r="K2843" s="192"/>
      <c r="L2843" s="194">
        <v>38362</v>
      </c>
      <c r="M2843" s="194"/>
      <c r="N2843" t="str">
        <f t="shared" si="96"/>
        <v/>
      </c>
    </row>
    <row r="2844" spans="1:14" hidden="1" outlineLevel="2">
      <c r="A2844" s="307"/>
      <c r="B2844" s="332">
        <f t="shared" si="95"/>
        <v>146</v>
      </c>
      <c r="C2844" s="399" t="s">
        <v>1863</v>
      </c>
      <c r="D2844" s="361" t="s">
        <v>1862</v>
      </c>
      <c r="E2844" s="190" t="s">
        <v>1156</v>
      </c>
      <c r="F2844" s="192" t="s">
        <v>4676</v>
      </c>
      <c r="G2844" s="192"/>
      <c r="H2844" s="193"/>
      <c r="I2844" s="193"/>
      <c r="J2844" s="191"/>
      <c r="K2844" s="192"/>
      <c r="L2844" s="194">
        <v>38362</v>
      </c>
      <c r="M2844" s="194"/>
      <c r="N2844" t="str">
        <f t="shared" si="96"/>
        <v/>
      </c>
    </row>
    <row r="2845" spans="1:14" hidden="1" outlineLevel="2">
      <c r="A2845" s="307"/>
      <c r="B2845" s="332">
        <f t="shared" si="95"/>
        <v>146</v>
      </c>
      <c r="C2845" s="399" t="s">
        <v>650</v>
      </c>
      <c r="D2845" s="361" t="s">
        <v>2473</v>
      </c>
      <c r="E2845" s="190" t="s">
        <v>1156</v>
      </c>
      <c r="F2845" s="197" t="s">
        <v>4676</v>
      </c>
      <c r="G2845" s="238"/>
      <c r="H2845" s="193"/>
      <c r="I2845" s="193"/>
      <c r="J2845" s="191"/>
      <c r="K2845" s="199"/>
      <c r="L2845" s="204">
        <v>39845</v>
      </c>
      <c r="M2845" s="204">
        <v>40940</v>
      </c>
      <c r="N2845" t="str">
        <f t="shared" si="96"/>
        <v/>
      </c>
    </row>
    <row r="2846" spans="1:14" hidden="1" outlineLevel="2">
      <c r="A2846" s="307"/>
      <c r="B2846" s="332">
        <f t="shared" si="95"/>
        <v>146</v>
      </c>
      <c r="C2846" s="399" t="s">
        <v>3586</v>
      </c>
      <c r="D2846" s="361" t="s">
        <v>3585</v>
      </c>
      <c r="E2846" s="190" t="s">
        <v>1156</v>
      </c>
      <c r="F2846" s="192" t="s">
        <v>4676</v>
      </c>
      <c r="G2846" s="192"/>
      <c r="H2846" s="193"/>
      <c r="I2846" s="193"/>
      <c r="J2846" s="191"/>
      <c r="K2846" s="192"/>
      <c r="L2846" s="194"/>
      <c r="M2846" s="194"/>
      <c r="N2846" t="str">
        <f t="shared" si="96"/>
        <v/>
      </c>
    </row>
    <row r="2847" spans="1:14" hidden="1" outlineLevel="2">
      <c r="A2847" s="307"/>
      <c r="B2847" s="332">
        <f t="shared" si="95"/>
        <v>146</v>
      </c>
      <c r="C2847" s="399" t="s">
        <v>2245</v>
      </c>
      <c r="D2847" s="361" t="s">
        <v>2490</v>
      </c>
      <c r="E2847" s="190" t="s">
        <v>1156</v>
      </c>
      <c r="F2847" s="192" t="s">
        <v>4676</v>
      </c>
      <c r="G2847" s="192"/>
      <c r="H2847" s="193"/>
      <c r="I2847" s="193"/>
      <c r="J2847" s="191"/>
      <c r="K2847" s="192"/>
      <c r="L2847" s="194">
        <v>39845</v>
      </c>
      <c r="M2847" s="194"/>
      <c r="N2847" t="str">
        <f t="shared" si="96"/>
        <v/>
      </c>
    </row>
    <row r="2848" spans="1:14" hidden="1" outlineLevel="2">
      <c r="A2848" s="307"/>
      <c r="B2848" s="332">
        <f t="shared" si="95"/>
        <v>146</v>
      </c>
      <c r="C2848" s="399" t="s">
        <v>2751</v>
      </c>
      <c r="D2848" s="361" t="s">
        <v>2750</v>
      </c>
      <c r="E2848" s="190" t="s">
        <v>1156</v>
      </c>
      <c r="F2848" s="192" t="s">
        <v>4676</v>
      </c>
      <c r="G2848" s="192"/>
      <c r="H2848" s="193"/>
      <c r="I2848" s="193"/>
      <c r="J2848" s="191"/>
      <c r="K2848" s="192"/>
      <c r="L2848" s="194">
        <v>38362</v>
      </c>
      <c r="M2848" s="194"/>
      <c r="N2848" t="str">
        <f t="shared" si="96"/>
        <v/>
      </c>
    </row>
    <row r="2849" spans="1:14" hidden="1" outlineLevel="2">
      <c r="A2849" s="307"/>
      <c r="B2849" s="332">
        <f t="shared" si="95"/>
        <v>146</v>
      </c>
      <c r="C2849" s="399" t="s">
        <v>4740</v>
      </c>
      <c r="D2849" s="361" t="s">
        <v>2763</v>
      </c>
      <c r="E2849" s="190" t="s">
        <v>1156</v>
      </c>
      <c r="F2849" s="192" t="s">
        <v>4676</v>
      </c>
      <c r="G2849" s="192"/>
      <c r="H2849" s="193"/>
      <c r="I2849" s="193"/>
      <c r="J2849" s="191"/>
      <c r="K2849" s="192"/>
      <c r="L2849" s="194">
        <v>40210</v>
      </c>
      <c r="M2849" s="194"/>
      <c r="N2849" t="str">
        <f t="shared" si="96"/>
        <v/>
      </c>
    </row>
    <row r="2850" spans="1:14" hidden="1" outlineLevel="2">
      <c r="A2850" s="307"/>
      <c r="B2850" s="332">
        <f t="shared" si="95"/>
        <v>146</v>
      </c>
      <c r="C2850" s="399" t="s">
        <v>1799</v>
      </c>
      <c r="D2850" s="361" t="s">
        <v>1798</v>
      </c>
      <c r="E2850" s="190" t="s">
        <v>1156</v>
      </c>
      <c r="F2850" s="192" t="s">
        <v>4676</v>
      </c>
      <c r="G2850" s="192"/>
      <c r="H2850" s="193"/>
      <c r="I2850" s="193"/>
      <c r="J2850" s="191"/>
      <c r="K2850" s="192"/>
      <c r="L2850" s="194">
        <v>38362</v>
      </c>
      <c r="M2850" s="194"/>
      <c r="N2850" t="str">
        <f t="shared" si="96"/>
        <v/>
      </c>
    </row>
    <row r="2851" spans="1:14" hidden="1" outlineLevel="2">
      <c r="A2851" s="307"/>
      <c r="B2851" s="332">
        <f t="shared" si="95"/>
        <v>146</v>
      </c>
      <c r="C2851" s="399" t="s">
        <v>5266</v>
      </c>
      <c r="D2851" s="361" t="s">
        <v>3237</v>
      </c>
      <c r="E2851" s="190" t="s">
        <v>1156</v>
      </c>
      <c r="F2851" s="192" t="s">
        <v>4676</v>
      </c>
      <c r="G2851" s="192"/>
      <c r="H2851" s="193"/>
      <c r="I2851" s="193"/>
      <c r="J2851" s="191"/>
      <c r="K2851" s="192"/>
      <c r="L2851" s="194"/>
      <c r="M2851" s="204">
        <v>41306</v>
      </c>
      <c r="N2851" t="str">
        <f t="shared" si="96"/>
        <v/>
      </c>
    </row>
    <row r="2852" spans="1:14" hidden="1" outlineLevel="2">
      <c r="A2852" s="307"/>
      <c r="B2852" s="332">
        <f t="shared" si="95"/>
        <v>146</v>
      </c>
      <c r="C2852" s="399" t="s">
        <v>3584</v>
      </c>
      <c r="D2852" s="361" t="s">
        <v>3583</v>
      </c>
      <c r="E2852" s="190" t="s">
        <v>1156</v>
      </c>
      <c r="F2852" s="192" t="s">
        <v>4676</v>
      </c>
      <c r="G2852" s="192"/>
      <c r="H2852" s="193"/>
      <c r="I2852" s="193"/>
      <c r="J2852" s="191"/>
      <c r="K2852" s="192"/>
      <c r="L2852" s="194"/>
      <c r="M2852" s="194"/>
      <c r="N2852" t="str">
        <f t="shared" si="96"/>
        <v/>
      </c>
    </row>
    <row r="2853" spans="1:14" hidden="1" outlineLevel="2">
      <c r="A2853" s="307"/>
      <c r="B2853" s="332">
        <f t="shared" si="95"/>
        <v>146</v>
      </c>
      <c r="C2853" s="399" t="s">
        <v>4072</v>
      </c>
      <c r="D2853" s="361" t="s">
        <v>3579</v>
      </c>
      <c r="E2853" s="190" t="s">
        <v>1156</v>
      </c>
      <c r="F2853" s="192" t="s">
        <v>4676</v>
      </c>
      <c r="G2853" s="192"/>
      <c r="H2853" s="193"/>
      <c r="I2853" s="193"/>
      <c r="J2853" s="191"/>
      <c r="K2853" s="192"/>
      <c r="L2853" s="194"/>
      <c r="M2853" s="194"/>
      <c r="N2853" t="str">
        <f t="shared" si="96"/>
        <v/>
      </c>
    </row>
    <row r="2854" spans="1:14" hidden="1" outlineLevel="2">
      <c r="A2854" s="307"/>
      <c r="B2854" s="332">
        <f t="shared" si="95"/>
        <v>146</v>
      </c>
      <c r="C2854" s="399" t="s">
        <v>1803</v>
      </c>
      <c r="D2854" s="361" t="s">
        <v>1802</v>
      </c>
      <c r="E2854" s="190" t="s">
        <v>1156</v>
      </c>
      <c r="F2854" s="192" t="s">
        <v>4676</v>
      </c>
      <c r="G2854" s="192"/>
      <c r="H2854" s="193"/>
      <c r="I2854" s="193"/>
      <c r="J2854" s="191"/>
      <c r="K2854" s="192"/>
      <c r="L2854" s="194">
        <v>38362</v>
      </c>
      <c r="M2854" s="194"/>
      <c r="N2854" t="str">
        <f t="shared" si="96"/>
        <v/>
      </c>
    </row>
    <row r="2855" spans="1:14" hidden="1" outlineLevel="2">
      <c r="A2855" s="307"/>
      <c r="B2855" s="332">
        <f t="shared" si="95"/>
        <v>146</v>
      </c>
      <c r="C2855" s="399" t="s">
        <v>1805</v>
      </c>
      <c r="D2855" s="361" t="s">
        <v>1804</v>
      </c>
      <c r="E2855" s="190" t="s">
        <v>1156</v>
      </c>
      <c r="F2855" s="192" t="s">
        <v>4676</v>
      </c>
      <c r="G2855" s="192"/>
      <c r="H2855" s="193"/>
      <c r="I2855" s="193"/>
      <c r="J2855" s="191"/>
      <c r="K2855" s="192"/>
      <c r="L2855" s="194">
        <v>38362</v>
      </c>
      <c r="M2855" s="194"/>
      <c r="N2855" t="str">
        <f t="shared" si="96"/>
        <v/>
      </c>
    </row>
    <row r="2856" spans="1:14" hidden="1" outlineLevel="2">
      <c r="A2856" s="307"/>
      <c r="B2856" s="332">
        <f t="shared" si="95"/>
        <v>146</v>
      </c>
      <c r="C2856" s="399" t="s">
        <v>1815</v>
      </c>
      <c r="D2856" s="361" t="s">
        <v>1814</v>
      </c>
      <c r="E2856" s="190" t="s">
        <v>1156</v>
      </c>
      <c r="F2856" s="192" t="s">
        <v>4676</v>
      </c>
      <c r="G2856" s="192"/>
      <c r="H2856" s="193"/>
      <c r="I2856" s="193"/>
      <c r="J2856" s="191"/>
      <c r="K2856" s="192"/>
      <c r="L2856" s="194">
        <v>38362</v>
      </c>
      <c r="M2856" s="194"/>
      <c r="N2856" t="str">
        <f t="shared" si="96"/>
        <v/>
      </c>
    </row>
    <row r="2857" spans="1:14" hidden="1" outlineLevel="2">
      <c r="A2857" s="307"/>
      <c r="B2857" s="332">
        <f t="shared" si="95"/>
        <v>146</v>
      </c>
      <c r="C2857" s="398" t="s">
        <v>1817</v>
      </c>
      <c r="D2857" s="360" t="s">
        <v>1816</v>
      </c>
      <c r="E2857" s="190" t="s">
        <v>1156</v>
      </c>
      <c r="F2857" s="191" t="s">
        <v>4676</v>
      </c>
      <c r="G2857" s="192"/>
      <c r="H2857" s="193"/>
      <c r="I2857" s="193"/>
      <c r="J2857" s="191"/>
      <c r="K2857" s="191"/>
      <c r="L2857" s="194">
        <v>38362</v>
      </c>
      <c r="M2857" s="194"/>
      <c r="N2857" t="str">
        <f t="shared" si="96"/>
        <v/>
      </c>
    </row>
    <row r="2858" spans="1:14" hidden="1" outlineLevel="2">
      <c r="A2858" s="307"/>
      <c r="B2858" s="332">
        <f t="shared" si="95"/>
        <v>146</v>
      </c>
      <c r="C2858" s="399" t="s">
        <v>2753</v>
      </c>
      <c r="D2858" s="361" t="s">
        <v>2752</v>
      </c>
      <c r="E2858" s="190" t="s">
        <v>1156</v>
      </c>
      <c r="F2858" s="192" t="s">
        <v>4676</v>
      </c>
      <c r="G2858" s="191"/>
      <c r="H2858" s="193"/>
      <c r="I2858" s="193"/>
      <c r="J2858" s="191"/>
      <c r="K2858" s="192"/>
      <c r="L2858" s="194">
        <v>38362</v>
      </c>
      <c r="M2858" s="194"/>
      <c r="N2858" t="str">
        <f t="shared" si="96"/>
        <v/>
      </c>
    </row>
    <row r="2859" spans="1:14" hidden="1" outlineLevel="2">
      <c r="A2859" s="307"/>
      <c r="B2859" s="332">
        <f t="shared" si="95"/>
        <v>146</v>
      </c>
      <c r="C2859" s="398" t="s">
        <v>1537</v>
      </c>
      <c r="D2859" s="360" t="s">
        <v>1536</v>
      </c>
      <c r="E2859" s="190" t="s">
        <v>1156</v>
      </c>
      <c r="F2859" s="191" t="s">
        <v>4676</v>
      </c>
      <c r="G2859" s="192"/>
      <c r="H2859" s="193"/>
      <c r="I2859" s="193"/>
      <c r="J2859" s="190"/>
      <c r="K2859" s="191"/>
      <c r="L2859" s="194">
        <v>38362</v>
      </c>
      <c r="M2859" s="194"/>
      <c r="N2859" t="str">
        <f t="shared" si="96"/>
        <v/>
      </c>
    </row>
    <row r="2860" spans="1:14" hidden="1" outlineLevel="2">
      <c r="A2860" s="307"/>
      <c r="B2860" s="332">
        <f t="shared" si="95"/>
        <v>146</v>
      </c>
      <c r="C2860" s="398" t="s">
        <v>4070</v>
      </c>
      <c r="D2860" s="360" t="s">
        <v>1587</v>
      </c>
      <c r="E2860" s="190" t="s">
        <v>1156</v>
      </c>
      <c r="F2860" s="191" t="s">
        <v>4676</v>
      </c>
      <c r="G2860" s="192"/>
      <c r="H2860" s="193"/>
      <c r="I2860" s="193"/>
      <c r="J2860" s="190"/>
      <c r="K2860" s="191"/>
      <c r="L2860" s="194">
        <v>39845</v>
      </c>
      <c r="M2860" s="194"/>
      <c r="N2860" t="str">
        <f t="shared" si="96"/>
        <v/>
      </c>
    </row>
    <row r="2861" spans="1:14" hidden="1" outlineLevel="2">
      <c r="A2861" s="307"/>
      <c r="B2861" s="332">
        <f t="shared" si="95"/>
        <v>146</v>
      </c>
      <c r="C2861" s="398" t="s">
        <v>4070</v>
      </c>
      <c r="D2861" s="360" t="s">
        <v>4071</v>
      </c>
      <c r="E2861" s="190" t="s">
        <v>1156</v>
      </c>
      <c r="F2861" s="191" t="s">
        <v>4676</v>
      </c>
      <c r="G2861" s="192"/>
      <c r="H2861" s="193"/>
      <c r="I2861" s="193"/>
      <c r="J2861" s="190"/>
      <c r="K2861" s="191"/>
      <c r="L2861" s="194"/>
      <c r="M2861" s="194"/>
      <c r="N2861" t="str">
        <f t="shared" si="96"/>
        <v/>
      </c>
    </row>
    <row r="2862" spans="1:14" hidden="1" outlineLevel="2">
      <c r="A2862" s="307"/>
      <c r="B2862" s="332">
        <f t="shared" si="95"/>
        <v>146</v>
      </c>
      <c r="C2862" s="398" t="s">
        <v>4075</v>
      </c>
      <c r="D2862" s="360" t="s">
        <v>4076</v>
      </c>
      <c r="E2862" s="190" t="s">
        <v>1156</v>
      </c>
      <c r="F2862" s="191" t="s">
        <v>4676</v>
      </c>
      <c r="G2862" s="192"/>
      <c r="H2862" s="193"/>
      <c r="I2862" s="193"/>
      <c r="J2862" s="190"/>
      <c r="K2862" s="191"/>
      <c r="L2862" s="194"/>
      <c r="M2862" s="194"/>
      <c r="N2862" t="str">
        <f t="shared" si="96"/>
        <v/>
      </c>
    </row>
    <row r="2863" spans="1:14" hidden="1" outlineLevel="2">
      <c r="A2863" s="307"/>
      <c r="B2863" s="332">
        <f t="shared" si="95"/>
        <v>146</v>
      </c>
      <c r="C2863" s="398" t="s">
        <v>4073</v>
      </c>
      <c r="D2863" s="360" t="s">
        <v>4335</v>
      </c>
      <c r="E2863" s="190" t="s">
        <v>1156</v>
      </c>
      <c r="F2863" s="191" t="s">
        <v>4676</v>
      </c>
      <c r="G2863" s="192"/>
      <c r="H2863" s="193"/>
      <c r="I2863" s="193"/>
      <c r="J2863" s="190"/>
      <c r="K2863" s="191"/>
      <c r="L2863" s="194"/>
      <c r="M2863" s="194"/>
      <c r="N2863" t="str">
        <f t="shared" si="96"/>
        <v/>
      </c>
    </row>
    <row r="2864" spans="1:14" hidden="1" outlineLevel="2">
      <c r="A2864" s="307"/>
      <c r="B2864" s="332">
        <f t="shared" si="95"/>
        <v>146</v>
      </c>
      <c r="C2864" s="398" t="s">
        <v>5256</v>
      </c>
      <c r="D2864" s="360" t="s">
        <v>5260</v>
      </c>
      <c r="E2864" s="190" t="s">
        <v>1156</v>
      </c>
      <c r="F2864" s="191" t="s">
        <v>4676</v>
      </c>
      <c r="G2864" s="192"/>
      <c r="H2864" s="193"/>
      <c r="I2864" s="193"/>
      <c r="J2864" s="190"/>
      <c r="K2864" s="191"/>
      <c r="L2864" s="194">
        <v>41306</v>
      </c>
      <c r="M2864" s="204"/>
      <c r="N2864" t="str">
        <f t="shared" si="96"/>
        <v/>
      </c>
    </row>
    <row r="2865" spans="1:14" hidden="1" outlineLevel="2">
      <c r="A2865" s="307"/>
      <c r="B2865" s="332">
        <f t="shared" si="95"/>
        <v>146</v>
      </c>
      <c r="C2865" s="399" t="s">
        <v>315</v>
      </c>
      <c r="D2865" s="360" t="s">
        <v>2764</v>
      </c>
      <c r="E2865" s="190" t="s">
        <v>1156</v>
      </c>
      <c r="F2865" s="191" t="s">
        <v>4676</v>
      </c>
      <c r="G2865" s="192"/>
      <c r="H2865" s="193"/>
      <c r="I2865" s="193"/>
      <c r="J2865" s="191"/>
      <c r="K2865" s="192"/>
      <c r="L2865" s="194">
        <v>38362</v>
      </c>
      <c r="M2865" s="194"/>
      <c r="N2865" t="str">
        <f t="shared" si="96"/>
        <v/>
      </c>
    </row>
    <row r="2866" spans="1:14" hidden="1" outlineLevel="2">
      <c r="A2866" s="307"/>
      <c r="B2866" s="332">
        <f t="shared" si="95"/>
        <v>146</v>
      </c>
      <c r="C2866" s="398" t="s">
        <v>1865</v>
      </c>
      <c r="D2866" s="360" t="s">
        <v>1864</v>
      </c>
      <c r="E2866" s="190" t="s">
        <v>1156</v>
      </c>
      <c r="F2866" s="191" t="s">
        <v>4676</v>
      </c>
      <c r="G2866" s="192"/>
      <c r="H2866" s="193"/>
      <c r="I2866" s="193"/>
      <c r="J2866" s="191"/>
      <c r="K2866" s="192"/>
      <c r="L2866" s="194">
        <v>38362</v>
      </c>
      <c r="M2866" s="194"/>
      <c r="N2866" t="str">
        <f t="shared" si="96"/>
        <v/>
      </c>
    </row>
    <row r="2867" spans="1:14" hidden="1" outlineLevel="2">
      <c r="A2867" s="307"/>
      <c r="B2867" s="332">
        <f t="shared" si="95"/>
        <v>146</v>
      </c>
      <c r="C2867" s="398" t="s">
        <v>2759</v>
      </c>
      <c r="D2867" s="360" t="s">
        <v>2758</v>
      </c>
      <c r="E2867" s="190" t="s">
        <v>1156</v>
      </c>
      <c r="F2867" s="191" t="s">
        <v>4676</v>
      </c>
      <c r="G2867" s="192"/>
      <c r="H2867" s="193"/>
      <c r="I2867" s="193"/>
      <c r="J2867" s="191"/>
      <c r="K2867" s="192"/>
      <c r="L2867" s="194"/>
      <c r="M2867" s="194"/>
      <c r="N2867" t="str">
        <f t="shared" si="96"/>
        <v/>
      </c>
    </row>
    <row r="2868" spans="1:14" hidden="1" outlineLevel="2">
      <c r="A2868" s="307"/>
      <c r="B2868" s="332">
        <f t="shared" si="95"/>
        <v>146</v>
      </c>
      <c r="C2868" s="398" t="s">
        <v>4079</v>
      </c>
      <c r="D2868" s="360" t="s">
        <v>3589</v>
      </c>
      <c r="E2868" s="190" t="s">
        <v>1156</v>
      </c>
      <c r="F2868" s="191" t="s">
        <v>4676</v>
      </c>
      <c r="G2868" s="192"/>
      <c r="H2868" s="193"/>
      <c r="I2868" s="193"/>
      <c r="J2868" s="191"/>
      <c r="K2868" s="192"/>
      <c r="L2868" s="194"/>
      <c r="M2868" s="194"/>
      <c r="N2868" t="str">
        <f t="shared" si="96"/>
        <v/>
      </c>
    </row>
    <row r="2869" spans="1:14" hidden="1" outlineLevel="2">
      <c r="A2869" s="307"/>
      <c r="B2869" s="332">
        <f t="shared" si="95"/>
        <v>146</v>
      </c>
      <c r="C2869" s="398" t="s">
        <v>1535</v>
      </c>
      <c r="D2869" s="360" t="s">
        <v>1534</v>
      </c>
      <c r="E2869" s="190" t="s">
        <v>1156</v>
      </c>
      <c r="F2869" s="191" t="s">
        <v>4676</v>
      </c>
      <c r="G2869" s="192"/>
      <c r="H2869" s="193"/>
      <c r="I2869" s="193"/>
      <c r="J2869" s="191"/>
      <c r="K2869" s="192"/>
      <c r="L2869" s="194">
        <v>38362</v>
      </c>
      <c r="M2869" s="194"/>
      <c r="N2869" t="str">
        <f t="shared" si="96"/>
        <v/>
      </c>
    </row>
    <row r="2870" spans="1:14" hidden="1" outlineLevel="2">
      <c r="A2870" s="307"/>
      <c r="B2870" s="332">
        <f t="shared" si="95"/>
        <v>146</v>
      </c>
      <c r="C2870" s="399" t="s">
        <v>4068</v>
      </c>
      <c r="D2870" s="361" t="s">
        <v>3580</v>
      </c>
      <c r="E2870" s="190" t="s">
        <v>1156</v>
      </c>
      <c r="F2870" s="192" t="s">
        <v>4676</v>
      </c>
      <c r="G2870" s="192"/>
      <c r="H2870" s="193"/>
      <c r="I2870" s="193"/>
      <c r="J2870" s="191"/>
      <c r="K2870" s="192"/>
      <c r="L2870" s="194"/>
      <c r="M2870" s="194"/>
      <c r="N2870" t="str">
        <f t="shared" si="96"/>
        <v/>
      </c>
    </row>
    <row r="2871" spans="1:14" hidden="1" outlineLevel="2">
      <c r="A2871" s="307"/>
      <c r="B2871" s="332">
        <f t="shared" si="95"/>
        <v>146</v>
      </c>
      <c r="C2871" s="398" t="s">
        <v>4080</v>
      </c>
      <c r="D2871" s="360" t="s">
        <v>1592</v>
      </c>
      <c r="E2871" s="190" t="s">
        <v>1156</v>
      </c>
      <c r="F2871" s="198" t="s">
        <v>4676</v>
      </c>
      <c r="G2871" s="192"/>
      <c r="H2871" s="193"/>
      <c r="I2871" s="193"/>
      <c r="J2871" s="190"/>
      <c r="K2871" s="191"/>
      <c r="L2871" s="194"/>
      <c r="M2871" s="194"/>
      <c r="N2871" t="str">
        <f t="shared" si="96"/>
        <v/>
      </c>
    </row>
    <row r="2872" spans="1:14" hidden="1" outlineLevel="2">
      <c r="A2872" s="307"/>
      <c r="B2872" s="332">
        <f t="shared" si="95"/>
        <v>146</v>
      </c>
      <c r="C2872" s="399" t="s">
        <v>1074</v>
      </c>
      <c r="D2872" s="361" t="s">
        <v>1075</v>
      </c>
      <c r="E2872" s="190" t="s">
        <v>1156</v>
      </c>
      <c r="F2872" s="192" t="s">
        <v>4676</v>
      </c>
      <c r="G2872" s="192"/>
      <c r="H2872" s="193"/>
      <c r="I2872" s="193"/>
      <c r="J2872" s="191"/>
      <c r="K2872" s="192"/>
      <c r="L2872" s="194"/>
      <c r="M2872" s="194"/>
      <c r="N2872" t="str">
        <f t="shared" si="96"/>
        <v/>
      </c>
    </row>
    <row r="2873" spans="1:14" hidden="1" outlineLevel="2">
      <c r="A2873" s="307"/>
      <c r="B2873" s="332">
        <f t="shared" si="95"/>
        <v>146</v>
      </c>
      <c r="C2873" s="399" t="s">
        <v>2749</v>
      </c>
      <c r="D2873" s="361" t="s">
        <v>2748</v>
      </c>
      <c r="E2873" s="190" t="s">
        <v>1156</v>
      </c>
      <c r="F2873" s="192" t="s">
        <v>4676</v>
      </c>
      <c r="G2873" s="192"/>
      <c r="H2873" s="193"/>
      <c r="I2873" s="193"/>
      <c r="J2873" s="191"/>
      <c r="K2873" s="192"/>
      <c r="L2873" s="194">
        <v>38362</v>
      </c>
      <c r="M2873" s="194"/>
      <c r="N2873" t="str">
        <f t="shared" si="96"/>
        <v/>
      </c>
    </row>
    <row r="2874" spans="1:14" hidden="1" outlineLevel="2">
      <c r="A2874" s="307"/>
      <c r="B2874" s="332">
        <f t="shared" si="95"/>
        <v>146</v>
      </c>
      <c r="C2874" s="399" t="s">
        <v>3582</v>
      </c>
      <c r="D2874" s="361" t="s">
        <v>3581</v>
      </c>
      <c r="E2874" s="190" t="s">
        <v>1156</v>
      </c>
      <c r="F2874" s="192" t="s">
        <v>4676</v>
      </c>
      <c r="G2874" s="192"/>
      <c r="H2874" s="193"/>
      <c r="I2874" s="193"/>
      <c r="J2874" s="191"/>
      <c r="K2874" s="192"/>
      <c r="L2874" s="194"/>
      <c r="M2874" s="194"/>
      <c r="N2874" t="str">
        <f t="shared" si="96"/>
        <v/>
      </c>
    </row>
    <row r="2875" spans="1:14" hidden="1" outlineLevel="2">
      <c r="A2875" s="307"/>
      <c r="B2875" s="332">
        <f t="shared" si="95"/>
        <v>146</v>
      </c>
      <c r="C2875" s="399" t="s">
        <v>2250</v>
      </c>
      <c r="D2875" s="361" t="s">
        <v>1594</v>
      </c>
      <c r="E2875" s="190" t="s">
        <v>1156</v>
      </c>
      <c r="F2875" s="192" t="s">
        <v>4676</v>
      </c>
      <c r="G2875" s="192"/>
      <c r="H2875" s="193"/>
      <c r="I2875" s="193"/>
      <c r="J2875" s="191"/>
      <c r="K2875" s="192"/>
      <c r="L2875" s="194">
        <v>39845</v>
      </c>
      <c r="M2875" s="194"/>
      <c r="N2875" t="str">
        <f t="shared" si="96"/>
        <v/>
      </c>
    </row>
    <row r="2876" spans="1:14" hidden="1" outlineLevel="2">
      <c r="A2876" s="307"/>
      <c r="B2876" s="332">
        <f t="shared" si="95"/>
        <v>146</v>
      </c>
      <c r="C2876" s="400" t="s">
        <v>2250</v>
      </c>
      <c r="D2876" s="360" t="s">
        <v>1595</v>
      </c>
      <c r="E2876" s="190" t="s">
        <v>1156</v>
      </c>
      <c r="F2876" s="191" t="s">
        <v>4676</v>
      </c>
      <c r="G2876" s="192"/>
      <c r="H2876" s="193"/>
      <c r="I2876" s="193"/>
      <c r="J2876" s="190"/>
      <c r="K2876" s="191"/>
      <c r="L2876" s="200">
        <v>39845</v>
      </c>
      <c r="M2876" s="194"/>
      <c r="N2876" t="str">
        <f t="shared" si="96"/>
        <v/>
      </c>
    </row>
    <row r="2877" spans="1:14" ht="39.6" hidden="1" outlineLevel="1">
      <c r="A2877" s="307">
        <v>147</v>
      </c>
      <c r="B2877" s="332">
        <f t="shared" si="95"/>
        <v>147</v>
      </c>
      <c r="C2877" s="367" t="s">
        <v>3556</v>
      </c>
      <c r="D2877" s="40" t="s">
        <v>463</v>
      </c>
      <c r="E2877" s="40" t="s">
        <v>1156</v>
      </c>
      <c r="F2877" s="52" t="s">
        <v>4676</v>
      </c>
      <c r="G2877" s="40" t="s">
        <v>1754</v>
      </c>
      <c r="H2877" s="44"/>
      <c r="I2877" s="44"/>
      <c r="J2877" s="153" t="s">
        <v>2580</v>
      </c>
      <c r="K2877" s="63" t="s">
        <v>2432</v>
      </c>
      <c r="L2877" s="260">
        <v>39479</v>
      </c>
      <c r="M2877" s="152"/>
      <c r="N2877" t="str">
        <f t="shared" si="96"/>
        <v/>
      </c>
    </row>
    <row r="2878" spans="1:14" ht="39.6" hidden="1" outlineLevel="1" collapsed="1">
      <c r="A2878" s="307">
        <v>148</v>
      </c>
      <c r="B2878" s="332">
        <f t="shared" si="95"/>
        <v>148</v>
      </c>
      <c r="C2878" s="38" t="s">
        <v>6521</v>
      </c>
      <c r="D2878" s="40"/>
      <c r="E2878" s="40" t="s">
        <v>1156</v>
      </c>
      <c r="F2878" s="40" t="s">
        <v>4676</v>
      </c>
      <c r="G2878" s="40" t="s">
        <v>6551</v>
      </c>
      <c r="H2878" s="44"/>
      <c r="I2878" s="44"/>
      <c r="J2878" s="52" t="s">
        <v>749</v>
      </c>
      <c r="K2878" s="40" t="s">
        <v>705</v>
      </c>
      <c r="L2878" s="80">
        <v>38362</v>
      </c>
      <c r="M2878" s="80">
        <v>42767</v>
      </c>
      <c r="N2878" t="str">
        <f t="shared" si="96"/>
        <v/>
      </c>
    </row>
    <row r="2879" spans="1:14" hidden="1" outlineLevel="2">
      <c r="A2879" s="289"/>
      <c r="B2879" s="332">
        <f t="shared" si="95"/>
        <v>148</v>
      </c>
      <c r="C2879" s="321" t="s">
        <v>918</v>
      </c>
      <c r="D2879" s="245" t="s">
        <v>2221</v>
      </c>
      <c r="E2879" s="245" t="s">
        <v>1156</v>
      </c>
      <c r="F2879" s="245" t="s">
        <v>4676</v>
      </c>
      <c r="G2879" s="245"/>
      <c r="H2879" s="243"/>
      <c r="I2879" s="243"/>
      <c r="J2879" s="110"/>
      <c r="K2879" s="245"/>
      <c r="L2879" s="242">
        <v>42767</v>
      </c>
      <c r="M2879" s="242"/>
      <c r="N2879" t="str">
        <f t="shared" si="96"/>
        <v>DUPLICATE</v>
      </c>
    </row>
    <row r="2880" spans="1:14" hidden="1" outlineLevel="2">
      <c r="A2880" s="285"/>
      <c r="B2880" s="332">
        <f t="shared" ref="B2880:B2943" si="97">IF(A2880&gt;0,A2880,B2879)</f>
        <v>148</v>
      </c>
      <c r="C2880" s="19" t="s">
        <v>1976</v>
      </c>
      <c r="D2880" s="246" t="s">
        <v>1977</v>
      </c>
      <c r="E2880" s="246" t="s">
        <v>1156</v>
      </c>
      <c r="F2880" s="246" t="s">
        <v>4676</v>
      </c>
      <c r="G2880" s="246"/>
      <c r="H2880" s="244"/>
      <c r="I2880" s="83"/>
      <c r="J2880" s="42"/>
      <c r="K2880" s="246"/>
      <c r="L2880" s="82">
        <v>38362</v>
      </c>
      <c r="M2880" s="82"/>
      <c r="N2880" t="str">
        <f t="shared" si="96"/>
        <v/>
      </c>
    </row>
    <row r="2881" spans="1:14" ht="26.4" hidden="1" outlineLevel="2">
      <c r="A2881" s="285"/>
      <c r="B2881" s="332">
        <f t="shared" si="97"/>
        <v>148</v>
      </c>
      <c r="C2881" s="19" t="s">
        <v>607</v>
      </c>
      <c r="D2881" s="246" t="s">
        <v>608</v>
      </c>
      <c r="E2881" s="246" t="s">
        <v>1156</v>
      </c>
      <c r="F2881" s="246" t="s">
        <v>4676</v>
      </c>
      <c r="G2881" s="246"/>
      <c r="H2881" s="44"/>
      <c r="I2881" s="83"/>
      <c r="J2881" s="42"/>
      <c r="K2881" s="246"/>
      <c r="L2881" s="82">
        <v>38362</v>
      </c>
      <c r="M2881" s="82"/>
      <c r="N2881" t="str">
        <f t="shared" si="96"/>
        <v/>
      </c>
    </row>
    <row r="2882" spans="1:14" ht="26.4" hidden="1" outlineLevel="2">
      <c r="A2882" s="285"/>
      <c r="B2882" s="332">
        <f t="shared" si="97"/>
        <v>148</v>
      </c>
      <c r="C2882" s="19" t="s">
        <v>609</v>
      </c>
      <c r="D2882" s="246" t="s">
        <v>610</v>
      </c>
      <c r="E2882" s="246" t="s">
        <v>1156</v>
      </c>
      <c r="F2882" s="246" t="s">
        <v>4676</v>
      </c>
      <c r="G2882" s="246"/>
      <c r="H2882" s="44"/>
      <c r="I2882" s="83"/>
      <c r="J2882" s="42"/>
      <c r="K2882" s="246"/>
      <c r="L2882" s="82">
        <v>38362</v>
      </c>
      <c r="M2882" s="82"/>
      <c r="N2882" t="str">
        <f t="shared" si="96"/>
        <v>DUPLICATE</v>
      </c>
    </row>
    <row r="2883" spans="1:14" hidden="1" outlineLevel="2">
      <c r="A2883" s="286"/>
      <c r="B2883" s="332">
        <f t="shared" si="97"/>
        <v>148</v>
      </c>
      <c r="C2883" s="20" t="s">
        <v>3392</v>
      </c>
      <c r="D2883" s="217" t="s">
        <v>1978</v>
      </c>
      <c r="E2883" s="217" t="s">
        <v>1156</v>
      </c>
      <c r="F2883" s="217" t="s">
        <v>4676</v>
      </c>
      <c r="G2883" s="217"/>
      <c r="H2883" s="44"/>
      <c r="I2883" s="244"/>
      <c r="J2883" s="362"/>
      <c r="K2883" s="217"/>
      <c r="L2883" s="260">
        <v>38362</v>
      </c>
      <c r="M2883" s="260"/>
      <c r="N2883" t="str">
        <f t="shared" si="96"/>
        <v/>
      </c>
    </row>
    <row r="2884" spans="1:14" ht="39.6" hidden="1" outlineLevel="1" collapsed="1">
      <c r="A2884" s="286">
        <v>149</v>
      </c>
      <c r="B2884" s="332">
        <f t="shared" si="97"/>
        <v>149</v>
      </c>
      <c r="C2884" s="367" t="s">
        <v>5037</v>
      </c>
      <c r="D2884" s="217"/>
      <c r="E2884" s="217" t="s">
        <v>2798</v>
      </c>
      <c r="F2884" s="217" t="s">
        <v>4675</v>
      </c>
      <c r="G2884" s="126" t="s">
        <v>6517</v>
      </c>
      <c r="H2884" s="44"/>
      <c r="I2884" s="244"/>
      <c r="J2884" s="362" t="s">
        <v>370</v>
      </c>
      <c r="K2884" s="217"/>
      <c r="L2884" s="260">
        <v>38362</v>
      </c>
      <c r="M2884" s="260">
        <v>41306</v>
      </c>
      <c r="N2884" t="str">
        <f t="shared" si="96"/>
        <v/>
      </c>
    </row>
    <row r="2885" spans="1:14" hidden="1" outlineLevel="2">
      <c r="A2885" s="285"/>
      <c r="B2885" s="332">
        <f t="shared" si="97"/>
        <v>149</v>
      </c>
      <c r="C2885" s="26" t="s">
        <v>4032</v>
      </c>
      <c r="D2885" s="137" t="s">
        <v>119</v>
      </c>
      <c r="E2885" s="47" t="s">
        <v>1938</v>
      </c>
      <c r="F2885" s="48" t="s">
        <v>4675</v>
      </c>
      <c r="G2885" s="359"/>
      <c r="H2885" s="44"/>
      <c r="I2885" s="92"/>
      <c r="J2885" s="48"/>
      <c r="K2885" s="36"/>
      <c r="L2885" s="98">
        <v>38362</v>
      </c>
      <c r="M2885" s="98">
        <v>41306</v>
      </c>
      <c r="N2885" t="str">
        <f t="shared" si="96"/>
        <v>DUPLICATE</v>
      </c>
    </row>
    <row r="2886" spans="1:14" hidden="1" outlineLevel="2">
      <c r="A2886" s="285"/>
      <c r="B2886" s="332">
        <f t="shared" si="97"/>
        <v>149</v>
      </c>
      <c r="C2886" s="26" t="s">
        <v>4034</v>
      </c>
      <c r="D2886" s="137" t="s">
        <v>4176</v>
      </c>
      <c r="E2886" s="47" t="s">
        <v>1938</v>
      </c>
      <c r="F2886" s="48" t="s">
        <v>4675</v>
      </c>
      <c r="G2886" s="359"/>
      <c r="H2886" s="44"/>
      <c r="I2886" s="92"/>
      <c r="J2886" s="48"/>
      <c r="K2886" s="36"/>
      <c r="L2886" s="98">
        <v>38362</v>
      </c>
      <c r="M2886" s="98">
        <v>41306</v>
      </c>
      <c r="N2886" t="str">
        <f t="shared" si="96"/>
        <v>DUPLICATE</v>
      </c>
    </row>
    <row r="2887" spans="1:14" hidden="1" outlineLevel="2">
      <c r="A2887" s="285"/>
      <c r="B2887" s="332">
        <f t="shared" si="97"/>
        <v>149</v>
      </c>
      <c r="C2887" s="26" t="s">
        <v>1170</v>
      </c>
      <c r="D2887" s="137" t="s">
        <v>1169</v>
      </c>
      <c r="E2887" s="47" t="s">
        <v>2798</v>
      </c>
      <c r="F2887" s="48" t="s">
        <v>4676</v>
      </c>
      <c r="G2887" s="359"/>
      <c r="H2887" s="44"/>
      <c r="I2887" s="92"/>
      <c r="J2887" s="48"/>
      <c r="K2887" s="36"/>
      <c r="L2887" s="98">
        <v>38362</v>
      </c>
      <c r="M2887" s="98"/>
      <c r="N2887" t="str">
        <f t="shared" si="96"/>
        <v>DUPLICATE</v>
      </c>
    </row>
    <row r="2888" spans="1:14" hidden="1" outlineLevel="2">
      <c r="A2888" s="285"/>
      <c r="B2888" s="332">
        <f t="shared" si="97"/>
        <v>149</v>
      </c>
      <c r="C2888" s="26" t="s">
        <v>4033</v>
      </c>
      <c r="D2888" s="137" t="s">
        <v>4038</v>
      </c>
      <c r="E2888" s="47" t="s">
        <v>1938</v>
      </c>
      <c r="F2888" s="48" t="s">
        <v>4675</v>
      </c>
      <c r="G2888" s="359"/>
      <c r="H2888" s="44"/>
      <c r="I2888" s="92"/>
      <c r="J2888" s="48"/>
      <c r="K2888" s="36"/>
      <c r="L2888" s="98">
        <v>39114</v>
      </c>
      <c r="M2888" s="98">
        <v>41306</v>
      </c>
      <c r="N2888" t="str">
        <f t="shared" si="96"/>
        <v/>
      </c>
    </row>
    <row r="2889" spans="1:14" hidden="1" outlineLevel="2">
      <c r="A2889" s="285"/>
      <c r="B2889" s="332">
        <f t="shared" si="97"/>
        <v>149</v>
      </c>
      <c r="C2889" s="26" t="s">
        <v>4035</v>
      </c>
      <c r="D2889" s="137" t="s">
        <v>4039</v>
      </c>
      <c r="E2889" s="47" t="s">
        <v>1938</v>
      </c>
      <c r="F2889" s="48" t="s">
        <v>4675</v>
      </c>
      <c r="G2889" s="359"/>
      <c r="H2889" s="44"/>
      <c r="I2889" s="92"/>
      <c r="J2889" s="48"/>
      <c r="K2889" s="36"/>
      <c r="L2889" s="98">
        <v>39114</v>
      </c>
      <c r="M2889" s="98">
        <v>41306</v>
      </c>
      <c r="N2889" t="str">
        <f t="shared" si="96"/>
        <v/>
      </c>
    </row>
    <row r="2890" spans="1:14" ht="26.4" hidden="1" outlineLevel="2">
      <c r="A2890" s="285"/>
      <c r="B2890" s="332">
        <f t="shared" si="97"/>
        <v>149</v>
      </c>
      <c r="C2890" s="58" t="s">
        <v>4845</v>
      </c>
      <c r="D2890" s="139" t="s">
        <v>4844</v>
      </c>
      <c r="E2890" s="42" t="s">
        <v>2798</v>
      </c>
      <c r="F2890" s="246" t="s">
        <v>4676</v>
      </c>
      <c r="G2890" s="359"/>
      <c r="H2890" s="44"/>
      <c r="I2890" s="83"/>
      <c r="J2890" s="48"/>
      <c r="K2890" s="36"/>
      <c r="L2890" s="98">
        <v>38362</v>
      </c>
      <c r="M2890" s="98">
        <v>40575</v>
      </c>
      <c r="N2890" t="str">
        <f t="shared" si="96"/>
        <v>DUPLICATE</v>
      </c>
    </row>
    <row r="2891" spans="1:14" hidden="1" outlineLevel="2">
      <c r="A2891" s="285"/>
      <c r="B2891" s="332">
        <f t="shared" si="97"/>
        <v>149</v>
      </c>
      <c r="C2891" s="26" t="s">
        <v>4031</v>
      </c>
      <c r="D2891" s="137" t="s">
        <v>1764</v>
      </c>
      <c r="E2891" s="47" t="s">
        <v>1938</v>
      </c>
      <c r="F2891" s="48" t="s">
        <v>4675</v>
      </c>
      <c r="G2891" s="359"/>
      <c r="H2891" s="44"/>
      <c r="I2891" s="92"/>
      <c r="J2891" s="48"/>
      <c r="K2891" s="36"/>
      <c r="L2891" s="98">
        <v>38362</v>
      </c>
      <c r="M2891" s="98">
        <v>41306</v>
      </c>
      <c r="N2891" t="str">
        <f t="shared" si="96"/>
        <v>DUPLICATE</v>
      </c>
    </row>
    <row r="2892" spans="1:14" hidden="1" outlineLevel="2">
      <c r="A2892" s="285"/>
      <c r="B2892" s="332">
        <f t="shared" si="97"/>
        <v>149</v>
      </c>
      <c r="C2892" s="26" t="s">
        <v>1484</v>
      </c>
      <c r="D2892" s="137" t="s">
        <v>1483</v>
      </c>
      <c r="E2892" s="47" t="s">
        <v>2798</v>
      </c>
      <c r="F2892" s="48" t="s">
        <v>4676</v>
      </c>
      <c r="G2892" s="359"/>
      <c r="H2892" s="44"/>
      <c r="I2892" s="92"/>
      <c r="J2892" s="48"/>
      <c r="K2892" s="36"/>
      <c r="L2892" s="98">
        <v>38362</v>
      </c>
      <c r="M2892" s="98"/>
      <c r="N2892" t="str">
        <f t="shared" si="96"/>
        <v>DUPLICATE</v>
      </c>
    </row>
    <row r="2893" spans="1:14" hidden="1" outlineLevel="2">
      <c r="A2893" s="285"/>
      <c r="B2893" s="332">
        <f t="shared" si="97"/>
        <v>149</v>
      </c>
      <c r="C2893" s="26" t="s">
        <v>5066</v>
      </c>
      <c r="D2893" s="137" t="s">
        <v>3457</v>
      </c>
      <c r="E2893" s="47" t="s">
        <v>1938</v>
      </c>
      <c r="F2893" s="48" t="s">
        <v>4675</v>
      </c>
      <c r="G2893" s="359"/>
      <c r="H2893" s="44"/>
      <c r="I2893" s="92"/>
      <c r="J2893" s="48"/>
      <c r="K2893" s="36"/>
      <c r="L2893" s="98">
        <v>38362</v>
      </c>
      <c r="M2893" s="98">
        <v>41306</v>
      </c>
      <c r="N2893" t="str">
        <f t="shared" si="96"/>
        <v>DUPLICATE</v>
      </c>
    </row>
    <row r="2894" spans="1:14" hidden="1" outlineLevel="2">
      <c r="A2894" s="285"/>
      <c r="B2894" s="332">
        <f t="shared" si="97"/>
        <v>149</v>
      </c>
      <c r="C2894" s="26" t="s">
        <v>5068</v>
      </c>
      <c r="D2894" s="137" t="s">
        <v>5067</v>
      </c>
      <c r="E2894" s="47" t="s">
        <v>1938</v>
      </c>
      <c r="F2894" s="48" t="s">
        <v>4675</v>
      </c>
      <c r="G2894" s="359"/>
      <c r="H2894" s="44"/>
      <c r="I2894" s="92"/>
      <c r="J2894" s="48"/>
      <c r="K2894" s="36"/>
      <c r="L2894" s="98">
        <v>38362</v>
      </c>
      <c r="M2894" s="98">
        <v>41306</v>
      </c>
      <c r="N2894" t="str">
        <f t="shared" si="96"/>
        <v>DUPLICATE</v>
      </c>
    </row>
    <row r="2895" spans="1:14" hidden="1" outlineLevel="2">
      <c r="A2895" s="285"/>
      <c r="B2895" s="332">
        <f t="shared" si="97"/>
        <v>149</v>
      </c>
      <c r="C2895" s="26" t="s">
        <v>4036</v>
      </c>
      <c r="D2895" s="137" t="s">
        <v>4040</v>
      </c>
      <c r="E2895" s="47" t="s">
        <v>1938</v>
      </c>
      <c r="F2895" s="48" t="s">
        <v>4675</v>
      </c>
      <c r="G2895" s="359"/>
      <c r="H2895" s="44"/>
      <c r="I2895" s="92"/>
      <c r="J2895" s="48"/>
      <c r="K2895" s="36"/>
      <c r="L2895" s="98">
        <v>39114</v>
      </c>
      <c r="M2895" s="98">
        <v>41306</v>
      </c>
      <c r="N2895" t="str">
        <f t="shared" ref="N2895:N2958" si="98">IF(D2895="NA","",IF(COUNTIF($D$2:$D$4998,D2895)&gt;1,"DUPLICATE",""))</f>
        <v/>
      </c>
    </row>
    <row r="2896" spans="1:14" hidden="1" outlineLevel="2">
      <c r="A2896" s="285"/>
      <c r="B2896" s="332">
        <f t="shared" si="97"/>
        <v>149</v>
      </c>
      <c r="C2896" s="26" t="s">
        <v>4037</v>
      </c>
      <c r="D2896" s="137" t="s">
        <v>4041</v>
      </c>
      <c r="E2896" s="47" t="s">
        <v>1938</v>
      </c>
      <c r="F2896" s="48" t="s">
        <v>4675</v>
      </c>
      <c r="G2896" s="359"/>
      <c r="H2896" s="44"/>
      <c r="I2896" s="92"/>
      <c r="J2896" s="48"/>
      <c r="K2896" s="36"/>
      <c r="L2896" s="98">
        <v>39114</v>
      </c>
      <c r="M2896" s="98">
        <v>41306</v>
      </c>
      <c r="N2896" t="str">
        <f t="shared" si="98"/>
        <v/>
      </c>
    </row>
    <row r="2897" spans="1:39" hidden="1" outlineLevel="2">
      <c r="A2897" s="285"/>
      <c r="B2897" s="332">
        <f t="shared" si="97"/>
        <v>149</v>
      </c>
      <c r="C2897" s="26" t="s">
        <v>894</v>
      </c>
      <c r="D2897" s="137" t="s">
        <v>893</v>
      </c>
      <c r="E2897" s="211" t="s">
        <v>1938</v>
      </c>
      <c r="F2897" s="211" t="s">
        <v>4675</v>
      </c>
      <c r="G2897" s="79"/>
      <c r="H2897" s="44"/>
      <c r="I2897" s="92"/>
      <c r="J2897" s="48"/>
      <c r="K2897" s="36"/>
      <c r="L2897" s="98">
        <v>38362</v>
      </c>
      <c r="M2897" s="98">
        <v>41306</v>
      </c>
      <c r="N2897" t="str">
        <f t="shared" si="98"/>
        <v/>
      </c>
    </row>
    <row r="2898" spans="1:39" hidden="1" outlineLevel="1" collapsed="1">
      <c r="A2898" s="307">
        <v>150</v>
      </c>
      <c r="B2898" s="332">
        <f t="shared" si="97"/>
        <v>150</v>
      </c>
      <c r="C2898" s="378" t="s">
        <v>6673</v>
      </c>
      <c r="D2898" s="582"/>
      <c r="E2898" s="595" t="s">
        <v>1938</v>
      </c>
      <c r="F2898" s="247" t="s">
        <v>4676</v>
      </c>
      <c r="G2898" s="595" t="s">
        <v>5357</v>
      </c>
      <c r="H2898" s="588"/>
      <c r="I2898" s="588"/>
      <c r="J2898" s="582"/>
      <c r="K2898" s="588"/>
      <c r="L2898" s="597">
        <v>43132</v>
      </c>
      <c r="M2898" s="80">
        <v>43497</v>
      </c>
      <c r="N2898" t="str">
        <f t="shared" si="98"/>
        <v/>
      </c>
    </row>
    <row r="2899" spans="1:39" ht="26.4" hidden="1" outlineLevel="2">
      <c r="A2899" s="289"/>
      <c r="B2899" s="332">
        <f t="shared" si="97"/>
        <v>150</v>
      </c>
      <c r="C2899" s="506" t="s">
        <v>6665</v>
      </c>
      <c r="D2899" s="586" t="s">
        <v>6666</v>
      </c>
      <c r="E2899" s="603" t="s">
        <v>1938</v>
      </c>
      <c r="F2899" s="247" t="s">
        <v>4676</v>
      </c>
      <c r="G2899" s="603"/>
      <c r="H2899" s="615"/>
      <c r="I2899" s="615"/>
      <c r="J2899" s="586" t="s">
        <v>6667</v>
      </c>
      <c r="K2899" s="615"/>
      <c r="L2899" s="616">
        <v>43132</v>
      </c>
      <c r="M2899" s="80">
        <v>43497</v>
      </c>
      <c r="N2899" t="str">
        <f t="shared" si="98"/>
        <v/>
      </c>
    </row>
    <row r="2900" spans="1:39" hidden="1" outlineLevel="2">
      <c r="A2900" s="285"/>
      <c r="B2900" s="332">
        <f t="shared" si="97"/>
        <v>150</v>
      </c>
      <c r="C2900" s="395" t="s">
        <v>6668</v>
      </c>
      <c r="D2900" s="584" t="s">
        <v>6669</v>
      </c>
      <c r="E2900" s="607" t="s">
        <v>1938</v>
      </c>
      <c r="F2900" s="247" t="s">
        <v>4676</v>
      </c>
      <c r="G2900" s="607"/>
      <c r="H2900" s="608"/>
      <c r="I2900" s="608"/>
      <c r="J2900" s="584" t="s">
        <v>6670</v>
      </c>
      <c r="K2900" s="608"/>
      <c r="L2900" s="617">
        <v>43132</v>
      </c>
      <c r="M2900" s="80">
        <v>43497</v>
      </c>
      <c r="N2900" t="str">
        <f t="shared" si="98"/>
        <v/>
      </c>
    </row>
    <row r="2901" spans="1:39" hidden="1" outlineLevel="2">
      <c r="A2901" s="286"/>
      <c r="B2901" s="332">
        <f t="shared" si="97"/>
        <v>150</v>
      </c>
      <c r="C2901" s="507" t="s">
        <v>6671</v>
      </c>
      <c r="D2901" s="587" t="s">
        <v>6672</v>
      </c>
      <c r="E2901" s="612" t="s">
        <v>1938</v>
      </c>
      <c r="F2901" s="247" t="s">
        <v>4676</v>
      </c>
      <c r="G2901" s="612"/>
      <c r="H2901" s="618"/>
      <c r="I2901" s="618"/>
      <c r="J2901" s="587" t="s">
        <v>6670</v>
      </c>
      <c r="K2901" s="618"/>
      <c r="L2901" s="619">
        <v>43132</v>
      </c>
      <c r="M2901" s="80">
        <v>43497</v>
      </c>
      <c r="N2901" t="str">
        <f t="shared" si="98"/>
        <v/>
      </c>
    </row>
    <row r="2902" spans="1:39" ht="105.6" hidden="1" outlineLevel="1" collapsed="1">
      <c r="A2902" s="307">
        <v>151</v>
      </c>
      <c r="B2902" s="332">
        <f t="shared" si="97"/>
        <v>151</v>
      </c>
      <c r="C2902" s="38" t="s">
        <v>5038</v>
      </c>
      <c r="D2902" s="65"/>
      <c r="E2902" s="40" t="s">
        <v>1156</v>
      </c>
      <c r="F2902" s="40" t="s">
        <v>4676</v>
      </c>
      <c r="G2902" s="40" t="s">
        <v>6575</v>
      </c>
      <c r="H2902" s="44"/>
      <c r="I2902" s="44"/>
      <c r="J2902" s="40" t="s">
        <v>4492</v>
      </c>
      <c r="K2902" s="40"/>
      <c r="L2902" s="80">
        <v>38362</v>
      </c>
      <c r="M2902" s="80">
        <v>43132</v>
      </c>
      <c r="N2902" t="str">
        <f t="shared" si="98"/>
        <v/>
      </c>
    </row>
    <row r="2903" spans="1:39" hidden="1" outlineLevel="2">
      <c r="A2903" s="289"/>
      <c r="B2903" s="332">
        <f t="shared" si="97"/>
        <v>151</v>
      </c>
      <c r="C2903" s="383" t="s">
        <v>683</v>
      </c>
      <c r="D2903" s="245" t="s">
        <v>684</v>
      </c>
      <c r="E2903" s="247" t="s">
        <v>1156</v>
      </c>
      <c r="F2903" s="245" t="s">
        <v>4676</v>
      </c>
      <c r="G2903" s="245" t="s">
        <v>6498</v>
      </c>
      <c r="H2903" s="44"/>
      <c r="I2903" s="111"/>
      <c r="J2903" s="110"/>
      <c r="K2903" s="245"/>
      <c r="L2903" s="242">
        <v>39479</v>
      </c>
      <c r="M2903" s="242"/>
      <c r="N2903" t="str">
        <f t="shared" si="98"/>
        <v/>
      </c>
    </row>
    <row r="2904" spans="1:39" hidden="1" outlineLevel="2">
      <c r="A2904" s="285"/>
      <c r="B2904" s="332">
        <f t="shared" si="97"/>
        <v>151</v>
      </c>
      <c r="C2904" s="168" t="s">
        <v>685</v>
      </c>
      <c r="D2904" s="246" t="s">
        <v>686</v>
      </c>
      <c r="E2904" s="39" t="s">
        <v>1156</v>
      </c>
      <c r="F2904" s="246" t="s">
        <v>4676</v>
      </c>
      <c r="G2904" s="246"/>
      <c r="H2904" s="44"/>
      <c r="I2904" s="92"/>
      <c r="J2904" s="42"/>
      <c r="K2904" s="246"/>
      <c r="L2904" s="82">
        <v>39479</v>
      </c>
      <c r="M2904" s="82"/>
      <c r="N2904" t="str">
        <f t="shared" si="98"/>
        <v/>
      </c>
    </row>
    <row r="2905" spans="1:39" hidden="1" outlineLevel="2">
      <c r="A2905" s="285"/>
      <c r="B2905" s="332">
        <f t="shared" si="97"/>
        <v>151</v>
      </c>
      <c r="C2905" s="401" t="s">
        <v>2239</v>
      </c>
      <c r="D2905" s="246" t="s">
        <v>2240</v>
      </c>
      <c r="E2905" s="39" t="s">
        <v>1156</v>
      </c>
      <c r="F2905" s="246" t="s">
        <v>4676</v>
      </c>
      <c r="G2905" s="246" t="s">
        <v>6498</v>
      </c>
      <c r="H2905" s="44"/>
      <c r="I2905" s="92"/>
      <c r="J2905" s="42"/>
      <c r="K2905" s="246"/>
      <c r="L2905" s="82">
        <v>40575</v>
      </c>
      <c r="M2905" s="82">
        <v>40575</v>
      </c>
      <c r="N2905" t="str">
        <f t="shared" si="98"/>
        <v/>
      </c>
    </row>
    <row r="2906" spans="1:39" ht="39.6" hidden="1" outlineLevel="2">
      <c r="A2906" s="285"/>
      <c r="B2906" s="332">
        <f t="shared" si="97"/>
        <v>151</v>
      </c>
      <c r="C2906" s="402" t="s">
        <v>2504</v>
      </c>
      <c r="D2906" s="246" t="s">
        <v>116</v>
      </c>
      <c r="E2906" s="39" t="s">
        <v>1156</v>
      </c>
      <c r="F2906" s="246" t="s">
        <v>4676</v>
      </c>
      <c r="G2906" s="246"/>
      <c r="H2906" s="44"/>
      <c r="I2906" s="92"/>
      <c r="J2906" s="48"/>
      <c r="K2906" s="36"/>
      <c r="L2906" s="98">
        <v>38362</v>
      </c>
      <c r="M2906" s="98"/>
      <c r="N2906" t="str">
        <f t="shared" si="98"/>
        <v/>
      </c>
    </row>
    <row r="2907" spans="1:39" hidden="1" outlineLevel="2">
      <c r="A2907" s="285"/>
      <c r="B2907" s="332">
        <f t="shared" si="97"/>
        <v>151</v>
      </c>
      <c r="C2907" s="58" t="s">
        <v>2797</v>
      </c>
      <c r="D2907" s="246" t="s">
        <v>114</v>
      </c>
      <c r="E2907" s="39" t="s">
        <v>1156</v>
      </c>
      <c r="F2907" s="246" t="s">
        <v>4676</v>
      </c>
      <c r="G2907" s="84"/>
      <c r="H2907" s="44"/>
      <c r="I2907" s="83"/>
      <c r="J2907" s="47"/>
      <c r="K2907" s="246"/>
      <c r="L2907" s="82">
        <v>38362</v>
      </c>
      <c r="M2907" s="98"/>
      <c r="N2907" t="str">
        <f t="shared" si="98"/>
        <v/>
      </c>
    </row>
    <row r="2908" spans="1:39" s="296" customFormat="1" hidden="1" outlineLevel="2">
      <c r="A2908" s="285"/>
      <c r="B2908" s="332">
        <f t="shared" si="97"/>
        <v>151</v>
      </c>
      <c r="C2908" s="58" t="s">
        <v>687</v>
      </c>
      <c r="D2908" s="246" t="s">
        <v>688</v>
      </c>
      <c r="E2908" s="39" t="s">
        <v>1156</v>
      </c>
      <c r="F2908" s="87" t="s">
        <v>4676</v>
      </c>
      <c r="G2908" s="359" t="s">
        <v>6498</v>
      </c>
      <c r="H2908" s="45"/>
      <c r="I2908" s="83"/>
      <c r="J2908" s="47"/>
      <c r="K2908" s="246"/>
      <c r="L2908" s="82">
        <v>39479</v>
      </c>
      <c r="M2908" s="82"/>
      <c r="N2908" t="str">
        <f t="shared" si="98"/>
        <v/>
      </c>
      <c r="O2908" s="295"/>
      <c r="P2908" s="295"/>
      <c r="Q2908" s="295"/>
      <c r="R2908" s="295"/>
      <c r="S2908" s="295"/>
      <c r="T2908" s="295"/>
      <c r="U2908" s="295"/>
      <c r="V2908" s="295"/>
      <c r="W2908" s="295"/>
      <c r="X2908" s="295"/>
      <c r="Y2908" s="295"/>
      <c r="Z2908" s="295"/>
      <c r="AA2908" s="295"/>
      <c r="AB2908" s="295"/>
      <c r="AC2908" s="295"/>
      <c r="AD2908" s="295"/>
      <c r="AE2908" s="295"/>
      <c r="AF2908" s="295"/>
      <c r="AG2908" s="295"/>
      <c r="AH2908" s="295"/>
      <c r="AI2908" s="295"/>
      <c r="AJ2908" s="295"/>
      <c r="AK2908" s="295"/>
      <c r="AL2908" s="295"/>
      <c r="AM2908" s="295"/>
    </row>
    <row r="2909" spans="1:39" s="295" customFormat="1" ht="44.4" hidden="1" customHeight="1" outlineLevel="2">
      <c r="A2909" s="285"/>
      <c r="B2909" s="332">
        <f t="shared" si="97"/>
        <v>151</v>
      </c>
      <c r="C2909" s="58" t="s">
        <v>689</v>
      </c>
      <c r="D2909" s="246" t="s">
        <v>690</v>
      </c>
      <c r="E2909" s="39" t="s">
        <v>1156</v>
      </c>
      <c r="F2909" s="87" t="s">
        <v>4676</v>
      </c>
      <c r="G2909" s="359" t="s">
        <v>6498</v>
      </c>
      <c r="H2909" s="45"/>
      <c r="I2909" s="83"/>
      <c r="J2909" s="47"/>
      <c r="K2909" s="246"/>
      <c r="L2909" s="82">
        <v>39479</v>
      </c>
      <c r="M2909" s="82"/>
      <c r="N2909" t="str">
        <f t="shared" si="98"/>
        <v/>
      </c>
    </row>
    <row r="2910" spans="1:39" s="295" customFormat="1" ht="13.8" hidden="1" customHeight="1" outlineLevel="2">
      <c r="A2910" s="285"/>
      <c r="B2910" s="332">
        <f t="shared" si="97"/>
        <v>151</v>
      </c>
      <c r="C2910" s="58" t="s">
        <v>691</v>
      </c>
      <c r="D2910" s="246" t="s">
        <v>692</v>
      </c>
      <c r="E2910" s="39" t="s">
        <v>1156</v>
      </c>
      <c r="F2910" s="87" t="s">
        <v>4676</v>
      </c>
      <c r="G2910" s="359" t="s">
        <v>6498</v>
      </c>
      <c r="H2910" s="45"/>
      <c r="I2910" s="83"/>
      <c r="J2910" s="47"/>
      <c r="K2910" s="246"/>
      <c r="L2910" s="82">
        <v>39479</v>
      </c>
      <c r="M2910" s="82"/>
      <c r="N2910" t="str">
        <f t="shared" si="98"/>
        <v/>
      </c>
    </row>
    <row r="2911" spans="1:39" s="295" customFormat="1" ht="13.8" hidden="1" customHeight="1" outlineLevel="2">
      <c r="A2911" s="286"/>
      <c r="B2911" s="332">
        <f t="shared" si="97"/>
        <v>151</v>
      </c>
      <c r="C2911" s="403" t="s">
        <v>2503</v>
      </c>
      <c r="D2911" s="217" t="s">
        <v>1217</v>
      </c>
      <c r="E2911" s="217" t="s">
        <v>1156</v>
      </c>
      <c r="F2911" s="217" t="s">
        <v>4676</v>
      </c>
      <c r="G2911" s="79" t="s">
        <v>6498</v>
      </c>
      <c r="H2911" s="44"/>
      <c r="I2911" s="244"/>
      <c r="J2911" s="90"/>
      <c r="K2911" s="79"/>
      <c r="L2911" s="260">
        <v>39479</v>
      </c>
      <c r="M2911" s="260"/>
      <c r="N2911" t="str">
        <f t="shared" si="98"/>
        <v/>
      </c>
    </row>
    <row r="2912" spans="1:39" s="295" customFormat="1" ht="39.6" hidden="1" outlineLevel="1" collapsed="1">
      <c r="A2912" s="286">
        <v>152</v>
      </c>
      <c r="B2912" s="332">
        <f t="shared" si="97"/>
        <v>152</v>
      </c>
      <c r="C2912" s="404" t="s">
        <v>6489</v>
      </c>
      <c r="D2912" s="90"/>
      <c r="E2912" s="217" t="s">
        <v>1938</v>
      </c>
      <c r="F2912" s="217" t="s">
        <v>4676</v>
      </c>
      <c r="G2912" s="77" t="s">
        <v>6496</v>
      </c>
      <c r="H2912" s="44"/>
      <c r="I2912" s="44"/>
      <c r="J2912" s="40"/>
      <c r="K2912" s="65"/>
      <c r="L2912" s="80">
        <v>42767</v>
      </c>
      <c r="M2912" s="80"/>
      <c r="N2912" t="str">
        <f t="shared" si="98"/>
        <v/>
      </c>
    </row>
    <row r="2913" spans="1:14" ht="26.4" hidden="1" outlineLevel="2">
      <c r="A2913" s="286"/>
      <c r="B2913" s="332">
        <f t="shared" si="97"/>
        <v>152</v>
      </c>
      <c r="C2913" s="28" t="s">
        <v>6490</v>
      </c>
      <c r="D2913" s="90" t="s">
        <v>6491</v>
      </c>
      <c r="E2913" s="217" t="s">
        <v>1938</v>
      </c>
      <c r="F2913" s="89" t="s">
        <v>4676</v>
      </c>
      <c r="G2913" s="91"/>
      <c r="H2913" s="311"/>
      <c r="I2913" s="311"/>
      <c r="J2913" s="113"/>
      <c r="K2913" s="462"/>
      <c r="L2913" s="80">
        <v>42767</v>
      </c>
      <c r="M2913" s="80"/>
      <c r="N2913" t="str">
        <f t="shared" si="98"/>
        <v/>
      </c>
    </row>
    <row r="2914" spans="1:14" ht="26.4" hidden="1" outlineLevel="2">
      <c r="A2914" s="286"/>
      <c r="B2914" s="332">
        <f t="shared" si="97"/>
        <v>152</v>
      </c>
      <c r="C2914" s="26" t="s">
        <v>6492</v>
      </c>
      <c r="D2914" s="90" t="s">
        <v>6493</v>
      </c>
      <c r="E2914" s="217" t="s">
        <v>1938</v>
      </c>
      <c r="F2914" s="89" t="s">
        <v>4676</v>
      </c>
      <c r="G2914" s="84"/>
      <c r="H2914" s="312"/>
      <c r="I2914" s="312"/>
      <c r="J2914" s="87"/>
      <c r="K2914" s="359"/>
      <c r="L2914" s="80">
        <v>42767</v>
      </c>
      <c r="M2914" s="80"/>
      <c r="N2914" t="str">
        <f t="shared" si="98"/>
        <v/>
      </c>
    </row>
    <row r="2915" spans="1:14" hidden="1" outlineLevel="2">
      <c r="A2915" s="286"/>
      <c r="B2915" s="332">
        <f t="shared" si="97"/>
        <v>152</v>
      </c>
      <c r="C2915" s="371" t="s">
        <v>6494</v>
      </c>
      <c r="D2915" s="90" t="s">
        <v>6495</v>
      </c>
      <c r="E2915" s="217" t="s">
        <v>1938</v>
      </c>
      <c r="F2915" s="89" t="s">
        <v>4676</v>
      </c>
      <c r="G2915" s="130"/>
      <c r="H2915" s="313"/>
      <c r="I2915" s="313"/>
      <c r="J2915" s="89"/>
      <c r="K2915" s="79"/>
      <c r="L2915" s="80">
        <v>42767</v>
      </c>
      <c r="M2915" s="80"/>
      <c r="N2915" t="str">
        <f t="shared" si="98"/>
        <v/>
      </c>
    </row>
    <row r="2916" spans="1:14" ht="92.4" hidden="1" outlineLevel="1" collapsed="1">
      <c r="A2916" s="307">
        <v>153</v>
      </c>
      <c r="B2916" s="332">
        <f t="shared" si="97"/>
        <v>153</v>
      </c>
      <c r="C2916" s="367" t="s">
        <v>6507</v>
      </c>
      <c r="D2916" s="52"/>
      <c r="E2916" s="63" t="s">
        <v>2798</v>
      </c>
      <c r="F2916" s="63" t="s">
        <v>4676</v>
      </c>
      <c r="G2916" s="89" t="s">
        <v>6614</v>
      </c>
      <c r="H2916" s="244"/>
      <c r="I2916" s="244"/>
      <c r="J2916" s="217" t="s">
        <v>1218</v>
      </c>
      <c r="K2916" s="217" t="s">
        <v>6613</v>
      </c>
      <c r="L2916" s="80">
        <v>39479</v>
      </c>
      <c r="M2916" s="80">
        <v>43132</v>
      </c>
      <c r="N2916" t="str">
        <f t="shared" si="98"/>
        <v/>
      </c>
    </row>
    <row r="2917" spans="1:14" ht="26.4" hidden="1" outlineLevel="2">
      <c r="A2917" s="285"/>
      <c r="B2917" s="332">
        <f t="shared" si="97"/>
        <v>153</v>
      </c>
      <c r="C2917" s="28" t="s">
        <v>1452</v>
      </c>
      <c r="D2917" s="245" t="s">
        <v>1453</v>
      </c>
      <c r="E2917" s="114" t="s">
        <v>1156</v>
      </c>
      <c r="F2917" s="75" t="s">
        <v>4676</v>
      </c>
      <c r="G2917" s="245" t="s">
        <v>6243</v>
      </c>
      <c r="H2917" s="44"/>
      <c r="I2917" s="243"/>
      <c r="J2917" s="247"/>
      <c r="K2917" s="620"/>
      <c r="L2917" s="96">
        <v>39479</v>
      </c>
      <c r="M2917" s="80">
        <v>43497</v>
      </c>
      <c r="N2917" t="str">
        <f t="shared" si="98"/>
        <v/>
      </c>
    </row>
    <row r="2918" spans="1:14" ht="39.6" hidden="1" outlineLevel="2">
      <c r="A2918" s="285"/>
      <c r="B2918" s="332">
        <f t="shared" si="97"/>
        <v>153</v>
      </c>
      <c r="C2918" s="58" t="s">
        <v>6599</v>
      </c>
      <c r="D2918" s="246" t="s">
        <v>6600</v>
      </c>
      <c r="E2918" s="114" t="s">
        <v>1938</v>
      </c>
      <c r="F2918" s="75" t="s">
        <v>4676</v>
      </c>
      <c r="G2918" s="246"/>
      <c r="H2918" s="44"/>
      <c r="I2918" s="243"/>
      <c r="J2918" s="39"/>
      <c r="K2918" s="283"/>
      <c r="L2918" s="96">
        <v>43132</v>
      </c>
      <c r="M2918" s="80">
        <v>43497</v>
      </c>
      <c r="N2918" t="str">
        <f t="shared" si="98"/>
        <v/>
      </c>
    </row>
    <row r="2919" spans="1:14" hidden="1" outlineLevel="2">
      <c r="A2919" s="285"/>
      <c r="B2919" s="332">
        <f t="shared" si="97"/>
        <v>153</v>
      </c>
      <c r="C2919" s="58" t="s">
        <v>6229</v>
      </c>
      <c r="D2919" s="246" t="s">
        <v>6232</v>
      </c>
      <c r="E2919" s="114" t="s">
        <v>1156</v>
      </c>
      <c r="F2919" s="75" t="s">
        <v>4676</v>
      </c>
      <c r="G2919" s="246" t="s">
        <v>6242</v>
      </c>
      <c r="H2919" s="44"/>
      <c r="I2919" s="243"/>
      <c r="J2919" s="246"/>
      <c r="K2919" s="283"/>
      <c r="L2919" s="96">
        <v>42401</v>
      </c>
      <c r="M2919" s="80">
        <v>43497</v>
      </c>
      <c r="N2919" t="str">
        <f t="shared" si="98"/>
        <v/>
      </c>
    </row>
    <row r="2920" spans="1:14" hidden="1" outlineLevel="2">
      <c r="A2920" s="285"/>
      <c r="B2920" s="332">
        <f t="shared" si="97"/>
        <v>153</v>
      </c>
      <c r="C2920" s="58" t="s">
        <v>6228</v>
      </c>
      <c r="D2920" s="246" t="s">
        <v>6231</v>
      </c>
      <c r="E2920" s="114" t="s">
        <v>1156</v>
      </c>
      <c r="F2920" s="75" t="s">
        <v>4676</v>
      </c>
      <c r="G2920" s="246" t="s">
        <v>5357</v>
      </c>
      <c r="H2920" s="44"/>
      <c r="I2920" s="243"/>
      <c r="J2920" s="246"/>
      <c r="K2920" s="283"/>
      <c r="L2920" s="96">
        <v>42401</v>
      </c>
      <c r="M2920" s="80">
        <v>43497</v>
      </c>
      <c r="N2920" t="str">
        <f t="shared" si="98"/>
        <v/>
      </c>
    </row>
    <row r="2921" spans="1:14" hidden="1" outlineLevel="2">
      <c r="A2921" s="285"/>
      <c r="B2921" s="332">
        <f t="shared" si="97"/>
        <v>153</v>
      </c>
      <c r="C2921" s="58" t="s">
        <v>6227</v>
      </c>
      <c r="D2921" s="246" t="s">
        <v>6230</v>
      </c>
      <c r="E2921" s="114" t="s">
        <v>1156</v>
      </c>
      <c r="F2921" s="75" t="s">
        <v>4676</v>
      </c>
      <c r="G2921" s="246" t="s">
        <v>5357</v>
      </c>
      <c r="H2921" s="44"/>
      <c r="I2921" s="243"/>
      <c r="J2921" s="246"/>
      <c r="K2921" s="283"/>
      <c r="L2921" s="96">
        <v>42401</v>
      </c>
      <c r="M2921" s="80">
        <v>43497</v>
      </c>
      <c r="N2921" t="str">
        <f t="shared" si="98"/>
        <v/>
      </c>
    </row>
    <row r="2922" spans="1:14" hidden="1" outlineLevel="2">
      <c r="A2922" s="285"/>
      <c r="B2922" s="332">
        <f t="shared" si="97"/>
        <v>153</v>
      </c>
      <c r="C2922" s="58" t="s">
        <v>6601</v>
      </c>
      <c r="D2922" s="246" t="s">
        <v>6602</v>
      </c>
      <c r="E2922" s="114" t="s">
        <v>1938</v>
      </c>
      <c r="F2922" s="75" t="s">
        <v>4676</v>
      </c>
      <c r="G2922" s="246"/>
      <c r="H2922" s="44"/>
      <c r="I2922" s="243"/>
      <c r="J2922" s="246"/>
      <c r="K2922" s="283"/>
      <c r="L2922" s="96">
        <v>43132</v>
      </c>
      <c r="M2922" s="80">
        <v>43497</v>
      </c>
      <c r="N2922" t="str">
        <f t="shared" si="98"/>
        <v/>
      </c>
    </row>
    <row r="2923" spans="1:14" ht="52.8" hidden="1" outlineLevel="2">
      <c r="A2923" s="285"/>
      <c r="B2923" s="332">
        <f t="shared" si="97"/>
        <v>153</v>
      </c>
      <c r="C2923" s="58" t="s">
        <v>6607</v>
      </c>
      <c r="D2923" s="246" t="s">
        <v>6608</v>
      </c>
      <c r="E2923" s="114" t="s">
        <v>1938</v>
      </c>
      <c r="F2923" s="75" t="s">
        <v>4676</v>
      </c>
      <c r="G2923" s="246"/>
      <c r="H2923" s="44"/>
      <c r="I2923" s="243"/>
      <c r="J2923" s="246"/>
      <c r="K2923" s="283"/>
      <c r="L2923" s="96">
        <v>43132</v>
      </c>
      <c r="M2923" s="80">
        <v>43497</v>
      </c>
      <c r="N2923" t="str">
        <f t="shared" si="98"/>
        <v/>
      </c>
    </row>
    <row r="2924" spans="1:14" ht="57.6" hidden="1" customHeight="1" outlineLevel="2">
      <c r="A2924" s="285"/>
      <c r="B2924" s="332">
        <f t="shared" si="97"/>
        <v>153</v>
      </c>
      <c r="C2924" s="58" t="s">
        <v>1455</v>
      </c>
      <c r="D2924" s="246" t="s">
        <v>1456</v>
      </c>
      <c r="E2924" s="114" t="s">
        <v>1156</v>
      </c>
      <c r="F2924" s="75" t="s">
        <v>4676</v>
      </c>
      <c r="G2924" s="246"/>
      <c r="H2924" s="44"/>
      <c r="I2924" s="243"/>
      <c r="J2924" s="246"/>
      <c r="K2924" s="283"/>
      <c r="L2924" s="96">
        <v>39479</v>
      </c>
      <c r="M2924" s="80">
        <v>43497</v>
      </c>
      <c r="N2924" t="str">
        <f t="shared" si="98"/>
        <v/>
      </c>
    </row>
    <row r="2925" spans="1:14" ht="26.4" hidden="1" outlineLevel="2">
      <c r="A2925" s="285"/>
      <c r="B2925" s="332">
        <f t="shared" si="97"/>
        <v>153</v>
      </c>
      <c r="C2925" s="58" t="s">
        <v>6605</v>
      </c>
      <c r="D2925" s="246" t="s">
        <v>6603</v>
      </c>
      <c r="E2925" s="114" t="s">
        <v>1938</v>
      </c>
      <c r="F2925" s="75" t="s">
        <v>4676</v>
      </c>
      <c r="G2925" s="246"/>
      <c r="H2925" s="44"/>
      <c r="I2925" s="243"/>
      <c r="J2925" s="246"/>
      <c r="K2925" s="283"/>
      <c r="L2925" s="96">
        <v>43132</v>
      </c>
      <c r="M2925" s="80">
        <v>43497</v>
      </c>
      <c r="N2925" t="str">
        <f t="shared" si="98"/>
        <v/>
      </c>
    </row>
    <row r="2926" spans="1:14" ht="52.8" hidden="1" outlineLevel="2">
      <c r="A2926" s="285"/>
      <c r="B2926" s="332">
        <f t="shared" si="97"/>
        <v>153</v>
      </c>
      <c r="C2926" s="58" t="s">
        <v>6604</v>
      </c>
      <c r="D2926" s="246" t="s">
        <v>6606</v>
      </c>
      <c r="E2926" s="114" t="s">
        <v>1938</v>
      </c>
      <c r="F2926" s="75" t="s">
        <v>4676</v>
      </c>
      <c r="G2926" s="246"/>
      <c r="H2926" s="44"/>
      <c r="I2926" s="243"/>
      <c r="J2926" s="246"/>
      <c r="K2926" s="283"/>
      <c r="L2926" s="96">
        <v>43132</v>
      </c>
      <c r="M2926" s="80">
        <v>43497</v>
      </c>
      <c r="N2926" t="str">
        <f t="shared" si="98"/>
        <v/>
      </c>
    </row>
    <row r="2927" spans="1:14" ht="52.8" hidden="1" outlineLevel="2">
      <c r="A2927" s="285"/>
      <c r="B2927" s="332">
        <f t="shared" si="97"/>
        <v>153</v>
      </c>
      <c r="C2927" s="58" t="s">
        <v>6609</v>
      </c>
      <c r="D2927" s="246" t="s">
        <v>6610</v>
      </c>
      <c r="E2927" s="114" t="s">
        <v>1938</v>
      </c>
      <c r="F2927" s="75" t="s">
        <v>4676</v>
      </c>
      <c r="G2927" s="246"/>
      <c r="H2927" s="44"/>
      <c r="I2927" s="243"/>
      <c r="J2927" s="246"/>
      <c r="K2927" s="283"/>
      <c r="L2927" s="96">
        <v>43132</v>
      </c>
      <c r="M2927" s="80">
        <v>43497</v>
      </c>
      <c r="N2927" t="str">
        <f t="shared" si="98"/>
        <v/>
      </c>
    </row>
    <row r="2928" spans="1:14" hidden="1" outlineLevel="2">
      <c r="A2928" s="285"/>
      <c r="B2928" s="332">
        <f t="shared" si="97"/>
        <v>153</v>
      </c>
      <c r="C2928" s="58" t="s">
        <v>1457</v>
      </c>
      <c r="D2928" s="246" t="s">
        <v>1458</v>
      </c>
      <c r="E2928" s="114" t="s">
        <v>1156</v>
      </c>
      <c r="F2928" s="75" t="s">
        <v>4676</v>
      </c>
      <c r="G2928" s="246"/>
      <c r="H2928" s="44"/>
      <c r="I2928" s="243"/>
      <c r="J2928" s="246"/>
      <c r="K2928" s="283"/>
      <c r="L2928" s="96">
        <v>39479</v>
      </c>
      <c r="M2928" s="80">
        <v>43497</v>
      </c>
      <c r="N2928" t="str">
        <f t="shared" si="98"/>
        <v/>
      </c>
    </row>
    <row r="2929" spans="1:14" hidden="1" outlineLevel="2">
      <c r="A2929" s="285"/>
      <c r="B2929" s="332">
        <f t="shared" si="97"/>
        <v>153</v>
      </c>
      <c r="C2929" s="58" t="s">
        <v>1454</v>
      </c>
      <c r="D2929" s="246" t="s">
        <v>115</v>
      </c>
      <c r="E2929" s="114" t="s">
        <v>1156</v>
      </c>
      <c r="F2929" s="75" t="s">
        <v>4676</v>
      </c>
      <c r="G2929" s="246"/>
      <c r="H2929" s="44"/>
      <c r="I2929" s="243"/>
      <c r="J2929" s="246"/>
      <c r="K2929" s="283"/>
      <c r="L2929" s="96">
        <v>39479</v>
      </c>
      <c r="M2929" s="80">
        <v>43497</v>
      </c>
      <c r="N2929" t="str">
        <f t="shared" si="98"/>
        <v/>
      </c>
    </row>
    <row r="2930" spans="1:14" ht="52.8" hidden="1" outlineLevel="2">
      <c r="A2930" s="285"/>
      <c r="B2930" s="332">
        <f t="shared" si="97"/>
        <v>153</v>
      </c>
      <c r="C2930" s="58" t="s">
        <v>6611</v>
      </c>
      <c r="D2930" s="246" t="s">
        <v>6612</v>
      </c>
      <c r="E2930" s="114" t="s">
        <v>1938</v>
      </c>
      <c r="F2930" s="75" t="s">
        <v>4676</v>
      </c>
      <c r="G2930" s="246"/>
      <c r="H2930" s="44"/>
      <c r="I2930" s="243"/>
      <c r="J2930" s="246"/>
      <c r="K2930" s="283"/>
      <c r="L2930" s="96">
        <v>43132</v>
      </c>
      <c r="M2930" s="80">
        <v>43497</v>
      </c>
      <c r="N2930" t="str">
        <f t="shared" si="98"/>
        <v/>
      </c>
    </row>
    <row r="2931" spans="1:14" hidden="1" outlineLevel="2">
      <c r="A2931" s="285"/>
      <c r="B2931" s="332">
        <f t="shared" si="97"/>
        <v>153</v>
      </c>
      <c r="C2931" s="58" t="s">
        <v>1450</v>
      </c>
      <c r="D2931" s="246" t="s">
        <v>1451</v>
      </c>
      <c r="E2931" s="114" t="s">
        <v>1156</v>
      </c>
      <c r="F2931" s="75" t="s">
        <v>4676</v>
      </c>
      <c r="G2931" s="246"/>
      <c r="H2931" s="243"/>
      <c r="I2931" s="243"/>
      <c r="J2931" s="246"/>
      <c r="K2931" s="283"/>
      <c r="L2931" s="242">
        <v>39479</v>
      </c>
      <c r="M2931" s="242">
        <v>43497</v>
      </c>
      <c r="N2931" t="str">
        <f t="shared" si="98"/>
        <v/>
      </c>
    </row>
    <row r="2932" spans="1:14" hidden="1" outlineLevel="2">
      <c r="A2932" s="289"/>
      <c r="B2932" s="332">
        <f t="shared" si="97"/>
        <v>153</v>
      </c>
      <c r="C2932" s="518" t="s">
        <v>6838</v>
      </c>
      <c r="D2932" s="75" t="s">
        <v>6789</v>
      </c>
      <c r="E2932" s="114" t="s">
        <v>1938</v>
      </c>
      <c r="F2932" s="75" t="s">
        <v>4675</v>
      </c>
      <c r="G2932" s="566" t="s">
        <v>6989</v>
      </c>
      <c r="H2932" s="44"/>
      <c r="I2932" s="243"/>
      <c r="J2932" s="245"/>
      <c r="K2932" s="514"/>
      <c r="L2932" s="80">
        <v>43497</v>
      </c>
      <c r="M2932" s="80"/>
      <c r="N2932" t="str">
        <f t="shared" si="98"/>
        <v/>
      </c>
    </row>
    <row r="2933" spans="1:14" hidden="1" outlineLevel="2">
      <c r="A2933" s="285"/>
      <c r="B2933" s="332">
        <f t="shared" si="97"/>
        <v>153</v>
      </c>
      <c r="C2933" s="624" t="s">
        <v>6790</v>
      </c>
      <c r="D2933" s="210"/>
      <c r="E2933" s="114" t="s">
        <v>1938</v>
      </c>
      <c r="F2933" s="75" t="s">
        <v>4675</v>
      </c>
      <c r="G2933" s="567"/>
      <c r="H2933" s="44"/>
      <c r="I2933" s="243"/>
      <c r="J2933" s="246"/>
      <c r="K2933" s="283"/>
      <c r="L2933" s="80">
        <v>43497</v>
      </c>
      <c r="M2933" s="80"/>
      <c r="N2933" t="str">
        <f t="shared" si="98"/>
        <v/>
      </c>
    </row>
    <row r="2934" spans="1:14" hidden="1" outlineLevel="2">
      <c r="A2934" s="285"/>
      <c r="B2934" s="332">
        <f t="shared" si="97"/>
        <v>153</v>
      </c>
      <c r="C2934" s="214" t="s">
        <v>6839</v>
      </c>
      <c r="D2934" s="210" t="s">
        <v>6791</v>
      </c>
      <c r="E2934" s="114" t="s">
        <v>1938</v>
      </c>
      <c r="F2934" s="75" t="s">
        <v>4675</v>
      </c>
      <c r="G2934" s="567"/>
      <c r="H2934" s="44"/>
      <c r="I2934" s="243"/>
      <c r="J2934" s="246"/>
      <c r="K2934" s="283"/>
      <c r="L2934" s="80">
        <v>43497</v>
      </c>
      <c r="M2934" s="80"/>
      <c r="N2934" t="str">
        <f t="shared" si="98"/>
        <v/>
      </c>
    </row>
    <row r="2935" spans="1:14" hidden="1" outlineLevel="2">
      <c r="A2935" s="285"/>
      <c r="B2935" s="332">
        <f t="shared" si="97"/>
        <v>153</v>
      </c>
      <c r="C2935" s="168" t="s">
        <v>6840</v>
      </c>
      <c r="D2935" s="210" t="s">
        <v>6792</v>
      </c>
      <c r="E2935" s="114" t="s">
        <v>1938</v>
      </c>
      <c r="F2935" s="75" t="s">
        <v>4675</v>
      </c>
      <c r="G2935" s="567"/>
      <c r="H2935" s="44"/>
      <c r="I2935" s="243"/>
      <c r="J2935" s="246"/>
      <c r="K2935" s="283"/>
      <c r="L2935" s="80">
        <v>43497</v>
      </c>
      <c r="M2935" s="80"/>
      <c r="N2935" t="str">
        <f t="shared" si="98"/>
        <v/>
      </c>
    </row>
    <row r="2936" spans="1:14" hidden="1" outlineLevel="2">
      <c r="A2936" s="285"/>
      <c r="B2936" s="332">
        <f t="shared" si="97"/>
        <v>153</v>
      </c>
      <c r="C2936" s="168" t="s">
        <v>6841</v>
      </c>
      <c r="D2936" s="210" t="s">
        <v>6793</v>
      </c>
      <c r="E2936" s="114" t="s">
        <v>1938</v>
      </c>
      <c r="F2936" s="75" t="s">
        <v>4675</v>
      </c>
      <c r="G2936" s="567"/>
      <c r="H2936" s="44"/>
      <c r="I2936" s="243"/>
      <c r="J2936" s="246"/>
      <c r="K2936" s="283"/>
      <c r="L2936" s="80">
        <v>43497</v>
      </c>
      <c r="M2936" s="80"/>
      <c r="N2936" t="str">
        <f t="shared" si="98"/>
        <v/>
      </c>
    </row>
    <row r="2937" spans="1:14" ht="26.4" hidden="1" outlineLevel="2">
      <c r="A2937" s="285"/>
      <c r="B2937" s="332">
        <f t="shared" si="97"/>
        <v>153</v>
      </c>
      <c r="C2937" s="168" t="s">
        <v>6842</v>
      </c>
      <c r="D2937" s="210" t="s">
        <v>6794</v>
      </c>
      <c r="E2937" s="114" t="s">
        <v>1938</v>
      </c>
      <c r="F2937" s="75" t="s">
        <v>4675</v>
      </c>
      <c r="G2937" s="567"/>
      <c r="H2937" s="44"/>
      <c r="I2937" s="243"/>
      <c r="J2937" s="246"/>
      <c r="K2937" s="283"/>
      <c r="L2937" s="80">
        <v>43497</v>
      </c>
      <c r="M2937" s="80"/>
      <c r="N2937" t="str">
        <f t="shared" si="98"/>
        <v/>
      </c>
    </row>
    <row r="2938" spans="1:14" ht="26.4" hidden="1" outlineLevel="2">
      <c r="A2938" s="285"/>
      <c r="B2938" s="332">
        <f t="shared" si="97"/>
        <v>153</v>
      </c>
      <c r="C2938" s="168" t="s">
        <v>6843</v>
      </c>
      <c r="D2938" s="210" t="s">
        <v>6795</v>
      </c>
      <c r="E2938" s="114" t="s">
        <v>1938</v>
      </c>
      <c r="F2938" s="75" t="s">
        <v>4675</v>
      </c>
      <c r="G2938" s="567"/>
      <c r="H2938" s="44"/>
      <c r="I2938" s="243"/>
      <c r="J2938" s="246"/>
      <c r="K2938" s="283"/>
      <c r="L2938" s="80">
        <v>43497</v>
      </c>
      <c r="M2938" s="80"/>
      <c r="N2938" t="str">
        <f t="shared" si="98"/>
        <v/>
      </c>
    </row>
    <row r="2939" spans="1:14" ht="26.4" hidden="1" outlineLevel="2">
      <c r="A2939" s="285"/>
      <c r="B2939" s="332">
        <f t="shared" si="97"/>
        <v>153</v>
      </c>
      <c r="C2939" s="168" t="s">
        <v>6844</v>
      </c>
      <c r="D2939" s="210" t="s">
        <v>6796</v>
      </c>
      <c r="E2939" s="114" t="s">
        <v>1938</v>
      </c>
      <c r="F2939" s="75" t="s">
        <v>4675</v>
      </c>
      <c r="G2939" s="567"/>
      <c r="H2939" s="44"/>
      <c r="I2939" s="243"/>
      <c r="J2939" s="246"/>
      <c r="K2939" s="283"/>
      <c r="L2939" s="80">
        <v>43497</v>
      </c>
      <c r="M2939" s="80"/>
      <c r="N2939" t="str">
        <f t="shared" si="98"/>
        <v/>
      </c>
    </row>
    <row r="2940" spans="1:14" ht="26.4" hidden="1" outlineLevel="2">
      <c r="A2940" s="285"/>
      <c r="B2940" s="332">
        <f t="shared" si="97"/>
        <v>153</v>
      </c>
      <c r="C2940" s="168" t="s">
        <v>6845</v>
      </c>
      <c r="D2940" s="210" t="s">
        <v>6797</v>
      </c>
      <c r="E2940" s="114" t="s">
        <v>1938</v>
      </c>
      <c r="F2940" s="75" t="s">
        <v>4675</v>
      </c>
      <c r="G2940" s="567"/>
      <c r="H2940" s="44"/>
      <c r="I2940" s="243"/>
      <c r="J2940" s="246"/>
      <c r="K2940" s="283"/>
      <c r="L2940" s="80">
        <v>43497</v>
      </c>
      <c r="M2940" s="80"/>
      <c r="N2940" t="str">
        <f t="shared" si="98"/>
        <v/>
      </c>
    </row>
    <row r="2941" spans="1:14" hidden="1" outlineLevel="2">
      <c r="A2941" s="285"/>
      <c r="B2941" s="332">
        <f t="shared" si="97"/>
        <v>153</v>
      </c>
      <c r="C2941" s="168" t="s">
        <v>6846</v>
      </c>
      <c r="D2941" s="210" t="s">
        <v>6798</v>
      </c>
      <c r="E2941" s="114" t="s">
        <v>1938</v>
      </c>
      <c r="F2941" s="75" t="s">
        <v>4675</v>
      </c>
      <c r="G2941" s="567"/>
      <c r="H2941" s="44"/>
      <c r="I2941" s="243"/>
      <c r="J2941" s="246"/>
      <c r="K2941" s="283"/>
      <c r="L2941" s="80">
        <v>43497</v>
      </c>
      <c r="M2941" s="80"/>
      <c r="N2941" t="str">
        <f t="shared" si="98"/>
        <v/>
      </c>
    </row>
    <row r="2942" spans="1:14" hidden="1" outlineLevel="2">
      <c r="A2942" s="285"/>
      <c r="B2942" s="332">
        <f t="shared" si="97"/>
        <v>153</v>
      </c>
      <c r="C2942" s="168" t="s">
        <v>6847</v>
      </c>
      <c r="D2942" s="210" t="s">
        <v>6799</v>
      </c>
      <c r="E2942" s="114" t="s">
        <v>1938</v>
      </c>
      <c r="F2942" s="75" t="s">
        <v>4675</v>
      </c>
      <c r="G2942" s="567"/>
      <c r="H2942" s="44"/>
      <c r="I2942" s="243"/>
      <c r="J2942" s="246"/>
      <c r="K2942" s="283"/>
      <c r="L2942" s="80">
        <v>43497</v>
      </c>
      <c r="M2942" s="80"/>
      <c r="N2942" t="str">
        <f t="shared" si="98"/>
        <v/>
      </c>
    </row>
    <row r="2943" spans="1:14" hidden="1" outlineLevel="2">
      <c r="A2943" s="285"/>
      <c r="B2943" s="332">
        <f t="shared" si="97"/>
        <v>153</v>
      </c>
      <c r="C2943" s="168" t="s">
        <v>6848</v>
      </c>
      <c r="D2943" s="210" t="s">
        <v>6800</v>
      </c>
      <c r="E2943" s="114" t="s">
        <v>1938</v>
      </c>
      <c r="F2943" s="75" t="s">
        <v>4675</v>
      </c>
      <c r="G2943" s="567"/>
      <c r="H2943" s="44"/>
      <c r="I2943" s="243"/>
      <c r="J2943" s="246"/>
      <c r="K2943" s="283"/>
      <c r="L2943" s="80">
        <v>43497</v>
      </c>
      <c r="M2943" s="80"/>
      <c r="N2943" t="str">
        <f t="shared" si="98"/>
        <v/>
      </c>
    </row>
    <row r="2944" spans="1:14" hidden="1" outlineLevel="2">
      <c r="A2944" s="285"/>
      <c r="B2944" s="332">
        <f t="shared" ref="B2944:B3007" si="99">IF(A2944&gt;0,A2944,B2943)</f>
        <v>153</v>
      </c>
      <c r="C2944" s="168" t="s">
        <v>6849</v>
      </c>
      <c r="D2944" s="210" t="s">
        <v>6801</v>
      </c>
      <c r="E2944" s="114" t="s">
        <v>1938</v>
      </c>
      <c r="F2944" s="75" t="s">
        <v>4675</v>
      </c>
      <c r="G2944" s="567"/>
      <c r="H2944" s="44"/>
      <c r="I2944" s="243"/>
      <c r="J2944" s="246"/>
      <c r="K2944" s="283"/>
      <c r="L2944" s="80">
        <v>43497</v>
      </c>
      <c r="M2944" s="80"/>
      <c r="N2944" t="str">
        <f t="shared" si="98"/>
        <v/>
      </c>
    </row>
    <row r="2945" spans="1:14" hidden="1" outlineLevel="2">
      <c r="A2945" s="285"/>
      <c r="B2945" s="332">
        <f t="shared" si="99"/>
        <v>153</v>
      </c>
      <c r="C2945" s="168" t="s">
        <v>6850</v>
      </c>
      <c r="D2945" s="210" t="s">
        <v>6802</v>
      </c>
      <c r="E2945" s="114" t="s">
        <v>1938</v>
      </c>
      <c r="F2945" s="75" t="s">
        <v>4675</v>
      </c>
      <c r="G2945" s="567"/>
      <c r="H2945" s="44"/>
      <c r="I2945" s="243"/>
      <c r="J2945" s="246"/>
      <c r="K2945" s="283"/>
      <c r="L2945" s="80">
        <v>43497</v>
      </c>
      <c r="M2945" s="80"/>
      <c r="N2945" t="str">
        <f t="shared" si="98"/>
        <v/>
      </c>
    </row>
    <row r="2946" spans="1:14" hidden="1" outlineLevel="2">
      <c r="A2946" s="285"/>
      <c r="B2946" s="332">
        <f t="shared" si="99"/>
        <v>153</v>
      </c>
      <c r="C2946" s="168" t="s">
        <v>6851</v>
      </c>
      <c r="D2946" s="210" t="s">
        <v>6803</v>
      </c>
      <c r="E2946" s="114" t="s">
        <v>1938</v>
      </c>
      <c r="F2946" s="75" t="s">
        <v>4675</v>
      </c>
      <c r="G2946" s="567"/>
      <c r="H2946" s="44"/>
      <c r="I2946" s="243"/>
      <c r="J2946" s="246"/>
      <c r="K2946" s="283"/>
      <c r="L2946" s="80">
        <v>43497</v>
      </c>
      <c r="M2946" s="80"/>
      <c r="N2946" t="str">
        <f t="shared" si="98"/>
        <v/>
      </c>
    </row>
    <row r="2947" spans="1:14" ht="26.4" hidden="1" outlineLevel="2">
      <c r="A2947" s="285"/>
      <c r="B2947" s="332">
        <f t="shared" si="99"/>
        <v>153</v>
      </c>
      <c r="C2947" s="168" t="s">
        <v>6852</v>
      </c>
      <c r="D2947" s="210" t="s">
        <v>6804</v>
      </c>
      <c r="E2947" s="114" t="s">
        <v>1938</v>
      </c>
      <c r="F2947" s="75" t="s">
        <v>4675</v>
      </c>
      <c r="G2947" s="567"/>
      <c r="H2947" s="44"/>
      <c r="I2947" s="243"/>
      <c r="J2947" s="246"/>
      <c r="K2947" s="283"/>
      <c r="L2947" s="80">
        <v>43497</v>
      </c>
      <c r="M2947" s="80"/>
      <c r="N2947" t="str">
        <f t="shared" si="98"/>
        <v/>
      </c>
    </row>
    <row r="2948" spans="1:14" ht="26.4" hidden="1" outlineLevel="2">
      <c r="A2948" s="285"/>
      <c r="B2948" s="332">
        <f t="shared" si="99"/>
        <v>153</v>
      </c>
      <c r="C2948" s="168" t="s">
        <v>6853</v>
      </c>
      <c r="D2948" s="210" t="s">
        <v>6805</v>
      </c>
      <c r="E2948" s="114" t="s">
        <v>1938</v>
      </c>
      <c r="F2948" s="75" t="s">
        <v>4675</v>
      </c>
      <c r="G2948" s="567"/>
      <c r="H2948" s="44"/>
      <c r="I2948" s="243"/>
      <c r="J2948" s="246"/>
      <c r="K2948" s="283"/>
      <c r="L2948" s="80">
        <v>43497</v>
      </c>
      <c r="M2948" s="80"/>
      <c r="N2948" t="str">
        <f t="shared" si="98"/>
        <v/>
      </c>
    </row>
    <row r="2949" spans="1:14" ht="26.4" hidden="1" outlineLevel="2">
      <c r="A2949" s="285"/>
      <c r="B2949" s="332">
        <f t="shared" si="99"/>
        <v>153</v>
      </c>
      <c r="C2949" s="168" t="s">
        <v>6854</v>
      </c>
      <c r="D2949" s="210" t="s">
        <v>6806</v>
      </c>
      <c r="E2949" s="114" t="s">
        <v>1938</v>
      </c>
      <c r="F2949" s="75" t="s">
        <v>4675</v>
      </c>
      <c r="G2949" s="567"/>
      <c r="H2949" s="44"/>
      <c r="I2949" s="243"/>
      <c r="J2949" s="246"/>
      <c r="K2949" s="283"/>
      <c r="L2949" s="80">
        <v>43497</v>
      </c>
      <c r="M2949" s="80"/>
      <c r="N2949" t="str">
        <f t="shared" si="98"/>
        <v/>
      </c>
    </row>
    <row r="2950" spans="1:14" ht="26.4" hidden="1" outlineLevel="2">
      <c r="A2950" s="285"/>
      <c r="B2950" s="332">
        <f t="shared" si="99"/>
        <v>153</v>
      </c>
      <c r="C2950" s="168" t="s">
        <v>6855</v>
      </c>
      <c r="D2950" s="210" t="s">
        <v>6807</v>
      </c>
      <c r="E2950" s="114" t="s">
        <v>1938</v>
      </c>
      <c r="F2950" s="75" t="s">
        <v>4675</v>
      </c>
      <c r="G2950" s="567"/>
      <c r="H2950" s="44"/>
      <c r="I2950" s="243"/>
      <c r="J2950" s="246"/>
      <c r="K2950" s="283"/>
      <c r="L2950" s="80">
        <v>43497</v>
      </c>
      <c r="M2950" s="80"/>
      <c r="N2950" t="str">
        <f t="shared" si="98"/>
        <v/>
      </c>
    </row>
    <row r="2951" spans="1:14" ht="26.4" hidden="1" outlineLevel="2">
      <c r="A2951" s="285"/>
      <c r="B2951" s="332">
        <f t="shared" si="99"/>
        <v>153</v>
      </c>
      <c r="C2951" s="168" t="s">
        <v>6856</v>
      </c>
      <c r="D2951" s="210" t="s">
        <v>6808</v>
      </c>
      <c r="E2951" s="114" t="s">
        <v>1938</v>
      </c>
      <c r="F2951" s="75" t="s">
        <v>4675</v>
      </c>
      <c r="G2951" s="567"/>
      <c r="H2951" s="44"/>
      <c r="I2951" s="243"/>
      <c r="J2951" s="246"/>
      <c r="K2951" s="283"/>
      <c r="L2951" s="80">
        <v>43497</v>
      </c>
      <c r="M2951" s="80"/>
      <c r="N2951" t="str">
        <f t="shared" si="98"/>
        <v/>
      </c>
    </row>
    <row r="2952" spans="1:14" ht="26.4" hidden="1" outlineLevel="2">
      <c r="A2952" s="285"/>
      <c r="B2952" s="332">
        <f t="shared" si="99"/>
        <v>153</v>
      </c>
      <c r="C2952" s="168" t="s">
        <v>6857</v>
      </c>
      <c r="D2952" s="210" t="s">
        <v>6809</v>
      </c>
      <c r="E2952" s="114" t="s">
        <v>1938</v>
      </c>
      <c r="F2952" s="75" t="s">
        <v>4675</v>
      </c>
      <c r="G2952" s="567"/>
      <c r="H2952" s="44"/>
      <c r="I2952" s="243"/>
      <c r="J2952" s="246"/>
      <c r="K2952" s="283"/>
      <c r="L2952" s="80">
        <v>43497</v>
      </c>
      <c r="M2952" s="80"/>
      <c r="N2952" t="str">
        <f t="shared" si="98"/>
        <v/>
      </c>
    </row>
    <row r="2953" spans="1:14" hidden="1" outlineLevel="2">
      <c r="A2953" s="285"/>
      <c r="B2953" s="332">
        <f t="shared" si="99"/>
        <v>153</v>
      </c>
      <c r="C2953" s="168" t="s">
        <v>6858</v>
      </c>
      <c r="D2953" s="210" t="s">
        <v>6810</v>
      </c>
      <c r="E2953" s="114" t="s">
        <v>1938</v>
      </c>
      <c r="F2953" s="75" t="s">
        <v>4675</v>
      </c>
      <c r="G2953" s="567"/>
      <c r="H2953" s="44"/>
      <c r="I2953" s="243"/>
      <c r="J2953" s="246"/>
      <c r="K2953" s="283"/>
      <c r="L2953" s="80">
        <v>43497</v>
      </c>
      <c r="M2953" s="80"/>
      <c r="N2953" t="str">
        <f t="shared" si="98"/>
        <v/>
      </c>
    </row>
    <row r="2954" spans="1:14" hidden="1" outlineLevel="2">
      <c r="A2954" s="285"/>
      <c r="B2954" s="332">
        <f t="shared" si="99"/>
        <v>153</v>
      </c>
      <c r="C2954" s="168" t="s">
        <v>6859</v>
      </c>
      <c r="D2954" s="210" t="s">
        <v>6811</v>
      </c>
      <c r="E2954" s="114" t="s">
        <v>1938</v>
      </c>
      <c r="F2954" s="75" t="s">
        <v>4675</v>
      </c>
      <c r="G2954" s="567"/>
      <c r="H2954" s="44"/>
      <c r="I2954" s="243"/>
      <c r="J2954" s="246"/>
      <c r="K2954" s="283"/>
      <c r="L2954" s="80">
        <v>43497</v>
      </c>
      <c r="M2954" s="80"/>
      <c r="N2954" t="str">
        <f t="shared" si="98"/>
        <v/>
      </c>
    </row>
    <row r="2955" spans="1:14" ht="26.4" hidden="1" outlineLevel="2">
      <c r="A2955" s="285"/>
      <c r="B2955" s="332">
        <f t="shared" si="99"/>
        <v>153</v>
      </c>
      <c r="C2955" s="168" t="s">
        <v>6860</v>
      </c>
      <c r="D2955" s="210" t="s">
        <v>6812</v>
      </c>
      <c r="E2955" s="114" t="s">
        <v>1938</v>
      </c>
      <c r="F2955" s="75" t="s">
        <v>4675</v>
      </c>
      <c r="G2955" s="567"/>
      <c r="H2955" s="44"/>
      <c r="I2955" s="243"/>
      <c r="J2955" s="246"/>
      <c r="K2955" s="283"/>
      <c r="L2955" s="80">
        <v>43497</v>
      </c>
      <c r="M2955" s="80"/>
      <c r="N2955" t="str">
        <f t="shared" si="98"/>
        <v/>
      </c>
    </row>
    <row r="2956" spans="1:14" ht="26.4" hidden="1" outlineLevel="2">
      <c r="A2956" s="285"/>
      <c r="B2956" s="332">
        <f t="shared" si="99"/>
        <v>153</v>
      </c>
      <c r="C2956" s="168" t="s">
        <v>6861</v>
      </c>
      <c r="D2956" s="210" t="s">
        <v>6813</v>
      </c>
      <c r="E2956" s="114" t="s">
        <v>1938</v>
      </c>
      <c r="F2956" s="75" t="s">
        <v>4675</v>
      </c>
      <c r="G2956" s="567"/>
      <c r="H2956" s="44"/>
      <c r="I2956" s="243"/>
      <c r="J2956" s="246"/>
      <c r="K2956" s="283"/>
      <c r="L2956" s="80">
        <v>43497</v>
      </c>
      <c r="M2956" s="80"/>
      <c r="N2956" t="str">
        <f t="shared" si="98"/>
        <v/>
      </c>
    </row>
    <row r="2957" spans="1:14" ht="26.4" hidden="1" outlineLevel="2">
      <c r="A2957" s="285"/>
      <c r="B2957" s="332">
        <f t="shared" si="99"/>
        <v>153</v>
      </c>
      <c r="C2957" s="168" t="s">
        <v>6862</v>
      </c>
      <c r="D2957" s="210" t="s">
        <v>6814</v>
      </c>
      <c r="E2957" s="114" t="s">
        <v>1938</v>
      </c>
      <c r="F2957" s="75" t="s">
        <v>4675</v>
      </c>
      <c r="G2957" s="567"/>
      <c r="H2957" s="44"/>
      <c r="I2957" s="243"/>
      <c r="J2957" s="246"/>
      <c r="K2957" s="283"/>
      <c r="L2957" s="80">
        <v>43497</v>
      </c>
      <c r="M2957" s="80"/>
      <c r="N2957" t="str">
        <f t="shared" si="98"/>
        <v/>
      </c>
    </row>
    <row r="2958" spans="1:14" ht="26.4" hidden="1" outlineLevel="2">
      <c r="A2958" s="285"/>
      <c r="B2958" s="332">
        <f t="shared" si="99"/>
        <v>153</v>
      </c>
      <c r="C2958" s="168" t="s">
        <v>6863</v>
      </c>
      <c r="D2958" s="210" t="s">
        <v>6815</v>
      </c>
      <c r="E2958" s="114" t="s">
        <v>1938</v>
      </c>
      <c r="F2958" s="75" t="s">
        <v>4675</v>
      </c>
      <c r="G2958" s="567"/>
      <c r="H2958" s="44"/>
      <c r="I2958" s="243"/>
      <c r="J2958" s="246"/>
      <c r="K2958" s="283"/>
      <c r="L2958" s="80">
        <v>43497</v>
      </c>
      <c r="M2958" s="80"/>
      <c r="N2958" t="str">
        <f t="shared" si="98"/>
        <v/>
      </c>
    </row>
    <row r="2959" spans="1:14" hidden="1" outlineLevel="2">
      <c r="A2959" s="285"/>
      <c r="B2959" s="332">
        <f t="shared" si="99"/>
        <v>153</v>
      </c>
      <c r="C2959" s="168" t="s">
        <v>6864</v>
      </c>
      <c r="D2959" s="210" t="s">
        <v>6816</v>
      </c>
      <c r="E2959" s="114" t="s">
        <v>1938</v>
      </c>
      <c r="F2959" s="75" t="s">
        <v>4675</v>
      </c>
      <c r="G2959" s="567"/>
      <c r="H2959" s="44"/>
      <c r="I2959" s="243"/>
      <c r="J2959" s="246"/>
      <c r="K2959" s="283"/>
      <c r="L2959" s="80">
        <v>43497</v>
      </c>
      <c r="M2959" s="80"/>
      <c r="N2959" t="str">
        <f t="shared" ref="N2959:N3022" si="100">IF(D2959="NA","",IF(COUNTIF($D$2:$D$4998,D2959)&gt;1,"DUPLICATE",""))</f>
        <v/>
      </c>
    </row>
    <row r="2960" spans="1:14" hidden="1" outlineLevel="2">
      <c r="A2960" s="285"/>
      <c r="B2960" s="332">
        <f t="shared" si="99"/>
        <v>153</v>
      </c>
      <c r="C2960" s="168" t="s">
        <v>6865</v>
      </c>
      <c r="D2960" s="210" t="s">
        <v>6817</v>
      </c>
      <c r="E2960" s="114" t="s">
        <v>1938</v>
      </c>
      <c r="F2960" s="75" t="s">
        <v>4675</v>
      </c>
      <c r="G2960" s="567"/>
      <c r="H2960" s="44"/>
      <c r="I2960" s="243"/>
      <c r="J2960" s="246"/>
      <c r="K2960" s="283"/>
      <c r="L2960" s="80">
        <v>43497</v>
      </c>
      <c r="M2960" s="80"/>
      <c r="N2960" t="str">
        <f t="shared" si="100"/>
        <v/>
      </c>
    </row>
    <row r="2961" spans="1:14" hidden="1" outlineLevel="2">
      <c r="A2961" s="285"/>
      <c r="B2961" s="332">
        <f t="shared" si="99"/>
        <v>153</v>
      </c>
      <c r="C2961" s="168" t="s">
        <v>6866</v>
      </c>
      <c r="D2961" s="210" t="s">
        <v>6818</v>
      </c>
      <c r="E2961" s="114" t="s">
        <v>1938</v>
      </c>
      <c r="F2961" s="75" t="s">
        <v>4675</v>
      </c>
      <c r="G2961" s="567"/>
      <c r="H2961" s="44"/>
      <c r="I2961" s="243"/>
      <c r="J2961" s="246"/>
      <c r="K2961" s="283"/>
      <c r="L2961" s="80">
        <v>43497</v>
      </c>
      <c r="M2961" s="80"/>
      <c r="N2961" t="str">
        <f t="shared" si="100"/>
        <v/>
      </c>
    </row>
    <row r="2962" spans="1:14" hidden="1" outlineLevel="2">
      <c r="A2962" s="285"/>
      <c r="B2962" s="332">
        <f t="shared" si="99"/>
        <v>153</v>
      </c>
      <c r="C2962" s="168" t="s">
        <v>6867</v>
      </c>
      <c r="D2962" s="210" t="s">
        <v>6819</v>
      </c>
      <c r="E2962" s="114" t="s">
        <v>1938</v>
      </c>
      <c r="F2962" s="75" t="s">
        <v>4675</v>
      </c>
      <c r="G2962" s="567"/>
      <c r="H2962" s="44"/>
      <c r="I2962" s="243"/>
      <c r="J2962" s="246"/>
      <c r="K2962" s="283"/>
      <c r="L2962" s="80">
        <v>43497</v>
      </c>
      <c r="M2962" s="80"/>
      <c r="N2962" t="str">
        <f t="shared" si="100"/>
        <v/>
      </c>
    </row>
    <row r="2963" spans="1:14" hidden="1" outlineLevel="2">
      <c r="A2963" s="285"/>
      <c r="B2963" s="332">
        <f t="shared" si="99"/>
        <v>153</v>
      </c>
      <c r="C2963" s="168" t="s">
        <v>6868</v>
      </c>
      <c r="D2963" s="210" t="s">
        <v>6820</v>
      </c>
      <c r="E2963" s="114" t="s">
        <v>1938</v>
      </c>
      <c r="F2963" s="75" t="s">
        <v>4675</v>
      </c>
      <c r="G2963" s="567"/>
      <c r="H2963" s="44"/>
      <c r="I2963" s="243"/>
      <c r="J2963" s="246"/>
      <c r="K2963" s="283"/>
      <c r="L2963" s="80">
        <v>43497</v>
      </c>
      <c r="M2963" s="80"/>
      <c r="N2963" t="str">
        <f t="shared" si="100"/>
        <v/>
      </c>
    </row>
    <row r="2964" spans="1:14" hidden="1" outlineLevel="2">
      <c r="A2964" s="285"/>
      <c r="B2964" s="332">
        <f t="shared" si="99"/>
        <v>153</v>
      </c>
      <c r="C2964" s="168" t="s">
        <v>6869</v>
      </c>
      <c r="D2964" s="210" t="s">
        <v>6821</v>
      </c>
      <c r="E2964" s="114" t="s">
        <v>1938</v>
      </c>
      <c r="F2964" s="75" t="s">
        <v>4675</v>
      </c>
      <c r="G2964" s="567"/>
      <c r="H2964" s="44"/>
      <c r="I2964" s="243"/>
      <c r="J2964" s="246"/>
      <c r="K2964" s="283"/>
      <c r="L2964" s="80">
        <v>43497</v>
      </c>
      <c r="M2964" s="80"/>
      <c r="N2964" t="str">
        <f t="shared" si="100"/>
        <v/>
      </c>
    </row>
    <row r="2965" spans="1:14" hidden="1" outlineLevel="2">
      <c r="A2965" s="285"/>
      <c r="B2965" s="332">
        <f t="shared" si="99"/>
        <v>153</v>
      </c>
      <c r="C2965" s="168" t="s">
        <v>6870</v>
      </c>
      <c r="D2965" s="210" t="s">
        <v>6822</v>
      </c>
      <c r="E2965" s="114" t="s">
        <v>1938</v>
      </c>
      <c r="F2965" s="75" t="s">
        <v>4675</v>
      </c>
      <c r="G2965" s="567"/>
      <c r="H2965" s="44"/>
      <c r="I2965" s="243"/>
      <c r="J2965" s="246"/>
      <c r="K2965" s="283"/>
      <c r="L2965" s="80">
        <v>43497</v>
      </c>
      <c r="M2965" s="80"/>
      <c r="N2965" t="str">
        <f t="shared" si="100"/>
        <v/>
      </c>
    </row>
    <row r="2966" spans="1:14" hidden="1" outlineLevel="2">
      <c r="A2966" s="285"/>
      <c r="B2966" s="332">
        <f t="shared" si="99"/>
        <v>153</v>
      </c>
      <c r="C2966" s="168" t="s">
        <v>6871</v>
      </c>
      <c r="D2966" s="210" t="s">
        <v>6823</v>
      </c>
      <c r="E2966" s="114" t="s">
        <v>1938</v>
      </c>
      <c r="F2966" s="75" t="s">
        <v>4675</v>
      </c>
      <c r="G2966" s="567"/>
      <c r="H2966" s="44"/>
      <c r="I2966" s="243"/>
      <c r="J2966" s="246"/>
      <c r="K2966" s="283"/>
      <c r="L2966" s="80">
        <v>43497</v>
      </c>
      <c r="M2966" s="80"/>
      <c r="N2966" t="str">
        <f t="shared" si="100"/>
        <v/>
      </c>
    </row>
    <row r="2967" spans="1:14" ht="26.4" hidden="1" outlineLevel="2">
      <c r="A2967" s="285"/>
      <c r="B2967" s="332">
        <f t="shared" si="99"/>
        <v>153</v>
      </c>
      <c r="C2967" s="168" t="s">
        <v>6872</v>
      </c>
      <c r="D2967" s="210" t="s">
        <v>6824</v>
      </c>
      <c r="E2967" s="114" t="s">
        <v>1938</v>
      </c>
      <c r="F2967" s="75" t="s">
        <v>4675</v>
      </c>
      <c r="G2967" s="567"/>
      <c r="H2967" s="44"/>
      <c r="I2967" s="243"/>
      <c r="J2967" s="246"/>
      <c r="K2967" s="283"/>
      <c r="L2967" s="80">
        <v>43497</v>
      </c>
      <c r="M2967" s="80"/>
      <c r="N2967" t="str">
        <f t="shared" si="100"/>
        <v/>
      </c>
    </row>
    <row r="2968" spans="1:14" ht="26.4" hidden="1" outlineLevel="2">
      <c r="A2968" s="285"/>
      <c r="B2968" s="332">
        <f t="shared" si="99"/>
        <v>153</v>
      </c>
      <c r="C2968" s="168" t="s">
        <v>6873</v>
      </c>
      <c r="D2968" s="210" t="s">
        <v>6825</v>
      </c>
      <c r="E2968" s="114" t="s">
        <v>1938</v>
      </c>
      <c r="F2968" s="75" t="s">
        <v>4675</v>
      </c>
      <c r="G2968" s="567"/>
      <c r="H2968" s="44"/>
      <c r="I2968" s="243"/>
      <c r="J2968" s="246"/>
      <c r="K2968" s="283"/>
      <c r="L2968" s="80">
        <v>43497</v>
      </c>
      <c r="M2968" s="80"/>
      <c r="N2968" t="str">
        <f t="shared" si="100"/>
        <v/>
      </c>
    </row>
    <row r="2969" spans="1:14" ht="26.4" hidden="1" outlineLevel="2">
      <c r="A2969" s="285"/>
      <c r="B2969" s="332">
        <f t="shared" si="99"/>
        <v>153</v>
      </c>
      <c r="C2969" s="168" t="s">
        <v>6874</v>
      </c>
      <c r="D2969" s="210" t="s">
        <v>6826</v>
      </c>
      <c r="E2969" s="114" t="s">
        <v>1938</v>
      </c>
      <c r="F2969" s="75" t="s">
        <v>4675</v>
      </c>
      <c r="G2969" s="567"/>
      <c r="H2969" s="44"/>
      <c r="I2969" s="243"/>
      <c r="J2969" s="246"/>
      <c r="K2969" s="283"/>
      <c r="L2969" s="80">
        <v>43497</v>
      </c>
      <c r="M2969" s="80"/>
      <c r="N2969" t="str">
        <f t="shared" si="100"/>
        <v/>
      </c>
    </row>
    <row r="2970" spans="1:14" ht="26.4" hidden="1" outlineLevel="2">
      <c r="A2970" s="285"/>
      <c r="B2970" s="332">
        <f t="shared" si="99"/>
        <v>153</v>
      </c>
      <c r="C2970" s="168" t="s">
        <v>6875</v>
      </c>
      <c r="D2970" s="210" t="s">
        <v>6827</v>
      </c>
      <c r="E2970" s="114" t="s">
        <v>1938</v>
      </c>
      <c r="F2970" s="75" t="s">
        <v>4675</v>
      </c>
      <c r="G2970" s="567"/>
      <c r="H2970" s="44"/>
      <c r="I2970" s="243"/>
      <c r="J2970" s="246"/>
      <c r="K2970" s="283"/>
      <c r="L2970" s="80">
        <v>43497</v>
      </c>
      <c r="M2970" s="80"/>
      <c r="N2970" t="str">
        <f t="shared" si="100"/>
        <v/>
      </c>
    </row>
    <row r="2971" spans="1:14" hidden="1" outlineLevel="2">
      <c r="A2971" s="285"/>
      <c r="B2971" s="332">
        <f t="shared" si="99"/>
        <v>153</v>
      </c>
      <c r="C2971" s="214" t="s">
        <v>6876</v>
      </c>
      <c r="D2971" s="210" t="s">
        <v>6828</v>
      </c>
      <c r="E2971" s="114" t="s">
        <v>1938</v>
      </c>
      <c r="F2971" s="75" t="s">
        <v>4675</v>
      </c>
      <c r="G2971" s="567"/>
      <c r="H2971" s="44"/>
      <c r="I2971" s="243"/>
      <c r="J2971" s="246"/>
      <c r="K2971" s="283"/>
      <c r="L2971" s="80">
        <v>43497</v>
      </c>
      <c r="M2971" s="80"/>
      <c r="N2971" t="str">
        <f t="shared" si="100"/>
        <v/>
      </c>
    </row>
    <row r="2972" spans="1:14" ht="26.4" hidden="1" outlineLevel="2">
      <c r="A2972" s="285"/>
      <c r="B2972" s="332">
        <f t="shared" si="99"/>
        <v>153</v>
      </c>
      <c r="C2972" s="168" t="s">
        <v>6877</v>
      </c>
      <c r="D2972" s="210" t="s">
        <v>6829</v>
      </c>
      <c r="E2972" s="114" t="s">
        <v>1938</v>
      </c>
      <c r="F2972" s="75" t="s">
        <v>4675</v>
      </c>
      <c r="G2972" s="567"/>
      <c r="H2972" s="44"/>
      <c r="I2972" s="243"/>
      <c r="J2972" s="246"/>
      <c r="K2972" s="283"/>
      <c r="L2972" s="80">
        <v>43497</v>
      </c>
      <c r="M2972" s="80"/>
      <c r="N2972" t="str">
        <f t="shared" si="100"/>
        <v/>
      </c>
    </row>
    <row r="2973" spans="1:14" ht="24" hidden="1" customHeight="1" outlineLevel="2">
      <c r="A2973" s="285"/>
      <c r="B2973" s="332">
        <f t="shared" si="99"/>
        <v>153</v>
      </c>
      <c r="C2973" s="168" t="s">
        <v>6878</v>
      </c>
      <c r="D2973" s="210" t="s">
        <v>6830</v>
      </c>
      <c r="E2973" s="114" t="s">
        <v>1938</v>
      </c>
      <c r="F2973" s="75" t="s">
        <v>4675</v>
      </c>
      <c r="G2973" s="567"/>
      <c r="H2973" s="44"/>
      <c r="I2973" s="243"/>
      <c r="J2973" s="246"/>
      <c r="K2973" s="283"/>
      <c r="L2973" s="80">
        <v>43497</v>
      </c>
      <c r="M2973" s="80"/>
      <c r="N2973" t="str">
        <f t="shared" si="100"/>
        <v/>
      </c>
    </row>
    <row r="2974" spans="1:14" hidden="1" outlineLevel="2">
      <c r="A2974" s="285"/>
      <c r="B2974" s="332">
        <f t="shared" si="99"/>
        <v>153</v>
      </c>
      <c r="C2974" s="624" t="s">
        <v>6831</v>
      </c>
      <c r="D2974" s="210"/>
      <c r="E2974" s="114" t="s">
        <v>1938</v>
      </c>
      <c r="F2974" s="75" t="s">
        <v>4675</v>
      </c>
      <c r="G2974" s="567"/>
      <c r="H2974" s="44"/>
      <c r="I2974" s="243"/>
      <c r="J2974" s="246"/>
      <c r="K2974" s="283"/>
      <c r="L2974" s="80">
        <v>43497</v>
      </c>
      <c r="M2974" s="80"/>
      <c r="N2974" t="str">
        <f t="shared" si="100"/>
        <v/>
      </c>
    </row>
    <row r="2975" spans="1:14" ht="26.4" hidden="1" outlineLevel="2">
      <c r="A2975" s="285"/>
      <c r="B2975" s="332">
        <f t="shared" si="99"/>
        <v>153</v>
      </c>
      <c r="C2975" s="168" t="s">
        <v>6879</v>
      </c>
      <c r="D2975" s="210" t="s">
        <v>6832</v>
      </c>
      <c r="E2975" s="114" t="s">
        <v>1938</v>
      </c>
      <c r="F2975" s="75" t="s">
        <v>4675</v>
      </c>
      <c r="G2975" s="567"/>
      <c r="H2975" s="44"/>
      <c r="I2975" s="243"/>
      <c r="J2975" s="246"/>
      <c r="K2975" s="283"/>
      <c r="L2975" s="80">
        <v>43497</v>
      </c>
      <c r="M2975" s="80"/>
      <c r="N2975" t="str">
        <f t="shared" si="100"/>
        <v/>
      </c>
    </row>
    <row r="2976" spans="1:14" ht="26.4" hidden="1" outlineLevel="2">
      <c r="A2976" s="285"/>
      <c r="B2976" s="332">
        <f t="shared" si="99"/>
        <v>153</v>
      </c>
      <c r="C2976" s="168" t="s">
        <v>6880</v>
      </c>
      <c r="D2976" s="210" t="s">
        <v>6833</v>
      </c>
      <c r="E2976" s="114" t="s">
        <v>1938</v>
      </c>
      <c r="F2976" s="75" t="s">
        <v>4675</v>
      </c>
      <c r="G2976" s="567"/>
      <c r="H2976" s="44"/>
      <c r="I2976" s="243"/>
      <c r="J2976" s="246"/>
      <c r="K2976" s="283"/>
      <c r="L2976" s="80">
        <v>43497</v>
      </c>
      <c r="M2976" s="80"/>
      <c r="N2976" t="str">
        <f t="shared" si="100"/>
        <v/>
      </c>
    </row>
    <row r="2977" spans="1:14" ht="26.4" hidden="1" outlineLevel="2">
      <c r="A2977" s="285"/>
      <c r="B2977" s="332">
        <f t="shared" si="99"/>
        <v>153</v>
      </c>
      <c r="C2977" s="168" t="s">
        <v>6881</v>
      </c>
      <c r="D2977" s="210" t="s">
        <v>6834</v>
      </c>
      <c r="E2977" s="114" t="s">
        <v>1938</v>
      </c>
      <c r="F2977" s="75" t="s">
        <v>4675</v>
      </c>
      <c r="G2977" s="567"/>
      <c r="H2977" s="44"/>
      <c r="I2977" s="243"/>
      <c r="J2977" s="246"/>
      <c r="K2977" s="283"/>
      <c r="L2977" s="80">
        <v>43497</v>
      </c>
      <c r="M2977" s="80"/>
      <c r="N2977" t="str">
        <f t="shared" si="100"/>
        <v/>
      </c>
    </row>
    <row r="2978" spans="1:14" ht="26.4" hidden="1" outlineLevel="2">
      <c r="A2978" s="285"/>
      <c r="B2978" s="332">
        <f t="shared" si="99"/>
        <v>153</v>
      </c>
      <c r="C2978" s="168" t="s">
        <v>6882</v>
      </c>
      <c r="D2978" s="210" t="s">
        <v>6835</v>
      </c>
      <c r="E2978" s="114" t="s">
        <v>1938</v>
      </c>
      <c r="F2978" s="75" t="s">
        <v>4675</v>
      </c>
      <c r="G2978" s="567"/>
      <c r="H2978" s="44"/>
      <c r="I2978" s="243"/>
      <c r="J2978" s="246"/>
      <c r="K2978" s="283"/>
      <c r="L2978" s="80">
        <v>43497</v>
      </c>
      <c r="M2978" s="80"/>
      <c r="N2978" t="str">
        <f t="shared" si="100"/>
        <v/>
      </c>
    </row>
    <row r="2979" spans="1:14" ht="26.4" hidden="1" outlineLevel="2">
      <c r="A2979" s="285"/>
      <c r="B2979" s="332">
        <f t="shared" si="99"/>
        <v>153</v>
      </c>
      <c r="C2979" s="168" t="s">
        <v>6883</v>
      </c>
      <c r="D2979" s="210" t="s">
        <v>6836</v>
      </c>
      <c r="E2979" s="114" t="s">
        <v>1938</v>
      </c>
      <c r="F2979" s="75" t="s">
        <v>4675</v>
      </c>
      <c r="G2979" s="567"/>
      <c r="H2979" s="44"/>
      <c r="I2979" s="243"/>
      <c r="J2979" s="246"/>
      <c r="K2979" s="283"/>
      <c r="L2979" s="80">
        <v>43497</v>
      </c>
      <c r="M2979" s="80"/>
      <c r="N2979" t="str">
        <f t="shared" si="100"/>
        <v/>
      </c>
    </row>
    <row r="2980" spans="1:14" ht="26.4" hidden="1" outlineLevel="2">
      <c r="A2980" s="285"/>
      <c r="B2980" s="332">
        <f t="shared" si="99"/>
        <v>153</v>
      </c>
      <c r="C2980" s="168" t="s">
        <v>6884</v>
      </c>
      <c r="D2980" s="210" t="s">
        <v>6837</v>
      </c>
      <c r="E2980" s="114" t="s">
        <v>1938</v>
      </c>
      <c r="F2980" s="75" t="s">
        <v>4675</v>
      </c>
      <c r="G2980" s="567"/>
      <c r="H2980" s="44"/>
      <c r="I2980" s="243"/>
      <c r="J2980" s="246"/>
      <c r="K2980" s="283"/>
      <c r="L2980" s="80">
        <v>43497</v>
      </c>
      <c r="M2980" s="80"/>
      <c r="N2980" t="str">
        <f t="shared" si="100"/>
        <v/>
      </c>
    </row>
    <row r="2981" spans="1:14" ht="26.4" hidden="1" outlineLevel="2">
      <c r="A2981" s="285"/>
      <c r="B2981" s="332">
        <f t="shared" si="99"/>
        <v>153</v>
      </c>
      <c r="C2981" s="168" t="s">
        <v>6925</v>
      </c>
      <c r="D2981" s="210" t="s">
        <v>6885</v>
      </c>
      <c r="E2981" s="114" t="s">
        <v>1938</v>
      </c>
      <c r="F2981" s="75" t="s">
        <v>4675</v>
      </c>
      <c r="G2981" s="567"/>
      <c r="H2981" s="44"/>
      <c r="I2981" s="243"/>
      <c r="J2981" s="246"/>
      <c r="K2981" s="283"/>
      <c r="L2981" s="80">
        <v>43497</v>
      </c>
      <c r="M2981" s="80"/>
      <c r="N2981" t="str">
        <f t="shared" si="100"/>
        <v/>
      </c>
    </row>
    <row r="2982" spans="1:14" ht="26.4" hidden="1" outlineLevel="2">
      <c r="A2982" s="285"/>
      <c r="B2982" s="332">
        <f t="shared" si="99"/>
        <v>153</v>
      </c>
      <c r="C2982" s="168" t="s">
        <v>6926</v>
      </c>
      <c r="D2982" s="210" t="s">
        <v>6886</v>
      </c>
      <c r="E2982" s="114" t="s">
        <v>1938</v>
      </c>
      <c r="F2982" s="75" t="s">
        <v>4675</v>
      </c>
      <c r="G2982" s="567"/>
      <c r="H2982" s="44"/>
      <c r="I2982" s="243"/>
      <c r="J2982" s="246"/>
      <c r="K2982" s="283"/>
      <c r="L2982" s="80">
        <v>43497</v>
      </c>
      <c r="M2982" s="80"/>
      <c r="N2982" t="str">
        <f t="shared" si="100"/>
        <v/>
      </c>
    </row>
    <row r="2983" spans="1:14" ht="26.4" hidden="1" outlineLevel="2">
      <c r="A2983" s="285"/>
      <c r="B2983" s="332">
        <f t="shared" si="99"/>
        <v>153</v>
      </c>
      <c r="C2983" s="168" t="s">
        <v>6927</v>
      </c>
      <c r="D2983" s="210" t="s">
        <v>6887</v>
      </c>
      <c r="E2983" s="114" t="s">
        <v>1938</v>
      </c>
      <c r="F2983" s="75" t="s">
        <v>4675</v>
      </c>
      <c r="G2983" s="567"/>
      <c r="H2983" s="44"/>
      <c r="I2983" s="243"/>
      <c r="J2983" s="246"/>
      <c r="K2983" s="283"/>
      <c r="L2983" s="80">
        <v>43497</v>
      </c>
      <c r="M2983" s="80"/>
      <c r="N2983" t="str">
        <f t="shared" si="100"/>
        <v/>
      </c>
    </row>
    <row r="2984" spans="1:14" ht="26.4" hidden="1" outlineLevel="2">
      <c r="A2984" s="285"/>
      <c r="B2984" s="332">
        <f t="shared" si="99"/>
        <v>153</v>
      </c>
      <c r="C2984" s="168" t="s">
        <v>6928</v>
      </c>
      <c r="D2984" s="210" t="s">
        <v>6888</v>
      </c>
      <c r="E2984" s="114" t="s">
        <v>1938</v>
      </c>
      <c r="F2984" s="75" t="s">
        <v>4675</v>
      </c>
      <c r="G2984" s="567"/>
      <c r="H2984" s="44"/>
      <c r="I2984" s="243"/>
      <c r="J2984" s="246"/>
      <c r="K2984" s="283"/>
      <c r="L2984" s="80">
        <v>43497</v>
      </c>
      <c r="M2984" s="80"/>
      <c r="N2984" t="str">
        <f t="shared" si="100"/>
        <v/>
      </c>
    </row>
    <row r="2985" spans="1:14" ht="24" hidden="1" customHeight="1" outlineLevel="2">
      <c r="A2985" s="285"/>
      <c r="B2985" s="332">
        <f t="shared" si="99"/>
        <v>153</v>
      </c>
      <c r="C2985" s="168" t="s">
        <v>6929</v>
      </c>
      <c r="D2985" s="210" t="s">
        <v>6889</v>
      </c>
      <c r="E2985" s="114" t="s">
        <v>1938</v>
      </c>
      <c r="F2985" s="75" t="s">
        <v>4675</v>
      </c>
      <c r="G2985" s="567"/>
      <c r="H2985" s="44"/>
      <c r="I2985" s="243"/>
      <c r="J2985" s="246"/>
      <c r="K2985" s="283"/>
      <c r="L2985" s="80">
        <v>43497</v>
      </c>
      <c r="M2985" s="80"/>
      <c r="N2985" t="str">
        <f t="shared" si="100"/>
        <v/>
      </c>
    </row>
    <row r="2986" spans="1:14" hidden="1" outlineLevel="2">
      <c r="A2986" s="285"/>
      <c r="B2986" s="332">
        <f t="shared" si="99"/>
        <v>153</v>
      </c>
      <c r="C2986" s="624" t="s">
        <v>6890</v>
      </c>
      <c r="D2986" s="210"/>
      <c r="E2986" s="114" t="s">
        <v>1938</v>
      </c>
      <c r="F2986" s="75" t="s">
        <v>4675</v>
      </c>
      <c r="G2986" s="567"/>
      <c r="H2986" s="44"/>
      <c r="I2986" s="243"/>
      <c r="J2986" s="246"/>
      <c r="K2986" s="283"/>
      <c r="L2986" s="80">
        <v>43497</v>
      </c>
      <c r="M2986" s="80"/>
      <c r="N2986" t="str">
        <f t="shared" si="100"/>
        <v/>
      </c>
    </row>
    <row r="2987" spans="1:14" hidden="1" outlineLevel="2">
      <c r="A2987" s="285"/>
      <c r="B2987" s="332">
        <f t="shared" si="99"/>
        <v>153</v>
      </c>
      <c r="C2987" s="168" t="s">
        <v>6930</v>
      </c>
      <c r="D2987" s="210" t="s">
        <v>2241</v>
      </c>
      <c r="E2987" s="114" t="s">
        <v>1938</v>
      </c>
      <c r="F2987" s="75" t="s">
        <v>4675</v>
      </c>
      <c r="G2987" s="567"/>
      <c r="H2987" s="44"/>
      <c r="I2987" s="243"/>
      <c r="J2987" s="246"/>
      <c r="K2987" s="283"/>
      <c r="L2987" s="80">
        <v>43497</v>
      </c>
      <c r="M2987" s="80"/>
      <c r="N2987" t="str">
        <f t="shared" si="100"/>
        <v>DUPLICATE</v>
      </c>
    </row>
    <row r="2988" spans="1:14" ht="26.4" hidden="1" outlineLevel="2">
      <c r="A2988" s="285"/>
      <c r="B2988" s="332">
        <f t="shared" si="99"/>
        <v>153</v>
      </c>
      <c r="C2988" s="168" t="s">
        <v>6931</v>
      </c>
      <c r="D2988" s="210" t="s">
        <v>5165</v>
      </c>
      <c r="E2988" s="114" t="s">
        <v>1938</v>
      </c>
      <c r="F2988" s="75" t="s">
        <v>4675</v>
      </c>
      <c r="G2988" s="567"/>
      <c r="H2988" s="44"/>
      <c r="I2988" s="243"/>
      <c r="J2988" s="246"/>
      <c r="K2988" s="283"/>
      <c r="L2988" s="80">
        <v>43497</v>
      </c>
      <c r="M2988" s="80"/>
      <c r="N2988" t="str">
        <f t="shared" si="100"/>
        <v>DUPLICATE</v>
      </c>
    </row>
    <row r="2989" spans="1:14" ht="26.4" hidden="1" outlineLevel="2">
      <c r="A2989" s="285"/>
      <c r="B2989" s="332">
        <f t="shared" si="99"/>
        <v>153</v>
      </c>
      <c r="C2989" s="168" t="s">
        <v>6932</v>
      </c>
      <c r="D2989" s="210" t="s">
        <v>6891</v>
      </c>
      <c r="E2989" s="114" t="s">
        <v>1938</v>
      </c>
      <c r="F2989" s="75" t="s">
        <v>4675</v>
      </c>
      <c r="G2989" s="567"/>
      <c r="H2989" s="44"/>
      <c r="I2989" s="243"/>
      <c r="J2989" s="246"/>
      <c r="K2989" s="283"/>
      <c r="L2989" s="80">
        <v>43497</v>
      </c>
      <c r="M2989" s="80"/>
      <c r="N2989" t="str">
        <f t="shared" si="100"/>
        <v/>
      </c>
    </row>
    <row r="2990" spans="1:14" ht="26.4" hidden="1" outlineLevel="2">
      <c r="A2990" s="285"/>
      <c r="B2990" s="332">
        <f t="shared" si="99"/>
        <v>153</v>
      </c>
      <c r="C2990" s="168" t="s">
        <v>6933</v>
      </c>
      <c r="D2990" s="210" t="s">
        <v>6892</v>
      </c>
      <c r="E2990" s="114" t="s">
        <v>1938</v>
      </c>
      <c r="F2990" s="75" t="s">
        <v>4675</v>
      </c>
      <c r="G2990" s="567"/>
      <c r="H2990" s="44"/>
      <c r="I2990" s="243"/>
      <c r="J2990" s="246"/>
      <c r="K2990" s="283"/>
      <c r="L2990" s="80">
        <v>43497</v>
      </c>
      <c r="M2990" s="80"/>
      <c r="N2990" t="str">
        <f t="shared" si="100"/>
        <v/>
      </c>
    </row>
    <row r="2991" spans="1:14" ht="26.4" hidden="1" outlineLevel="2">
      <c r="A2991" s="285"/>
      <c r="B2991" s="332">
        <f t="shared" si="99"/>
        <v>153</v>
      </c>
      <c r="C2991" s="168" t="s">
        <v>6934</v>
      </c>
      <c r="D2991" s="210" t="s">
        <v>6893</v>
      </c>
      <c r="E2991" s="114" t="s">
        <v>1938</v>
      </c>
      <c r="F2991" s="75" t="s">
        <v>4675</v>
      </c>
      <c r="G2991" s="567"/>
      <c r="H2991" s="44"/>
      <c r="I2991" s="243"/>
      <c r="J2991" s="246"/>
      <c r="K2991" s="283"/>
      <c r="L2991" s="80">
        <v>43497</v>
      </c>
      <c r="M2991" s="80"/>
      <c r="N2991" t="str">
        <f t="shared" si="100"/>
        <v/>
      </c>
    </row>
    <row r="2992" spans="1:14" hidden="1" outlineLevel="2">
      <c r="A2992" s="285"/>
      <c r="B2992" s="332">
        <f t="shared" si="99"/>
        <v>153</v>
      </c>
      <c r="C2992" s="214" t="s">
        <v>6935</v>
      </c>
      <c r="D2992" s="210" t="s">
        <v>6894</v>
      </c>
      <c r="E2992" s="114" t="s">
        <v>1938</v>
      </c>
      <c r="F2992" s="75" t="s">
        <v>4675</v>
      </c>
      <c r="G2992" s="567"/>
      <c r="H2992" s="44"/>
      <c r="I2992" s="243"/>
      <c r="J2992" s="246"/>
      <c r="K2992" s="283"/>
      <c r="L2992" s="80">
        <v>43497</v>
      </c>
      <c r="M2992" s="80"/>
      <c r="N2992" t="str">
        <f t="shared" si="100"/>
        <v/>
      </c>
    </row>
    <row r="2993" spans="1:14" ht="24" hidden="1" customHeight="1" outlineLevel="2">
      <c r="A2993" s="285"/>
      <c r="B2993" s="332">
        <f t="shared" si="99"/>
        <v>153</v>
      </c>
      <c r="C2993" s="214" t="s">
        <v>6936</v>
      </c>
      <c r="D2993" s="210" t="s">
        <v>6895</v>
      </c>
      <c r="E2993" s="114" t="s">
        <v>1938</v>
      </c>
      <c r="F2993" s="75" t="s">
        <v>4675</v>
      </c>
      <c r="G2993" s="567"/>
      <c r="H2993" s="44"/>
      <c r="I2993" s="243"/>
      <c r="J2993" s="246"/>
      <c r="K2993" s="283"/>
      <c r="L2993" s="80">
        <v>43497</v>
      </c>
      <c r="M2993" s="80"/>
      <c r="N2993" t="str">
        <f t="shared" si="100"/>
        <v/>
      </c>
    </row>
    <row r="2994" spans="1:14" hidden="1" outlineLevel="2">
      <c r="A2994" s="285"/>
      <c r="B2994" s="332">
        <f t="shared" si="99"/>
        <v>153</v>
      </c>
      <c r="C2994" s="624" t="s">
        <v>6896</v>
      </c>
      <c r="D2994" s="210"/>
      <c r="E2994" s="114" t="s">
        <v>1938</v>
      </c>
      <c r="F2994" s="75" t="s">
        <v>4675</v>
      </c>
      <c r="G2994" s="567"/>
      <c r="H2994" s="44"/>
      <c r="I2994" s="243"/>
      <c r="J2994" s="246"/>
      <c r="K2994" s="283"/>
      <c r="L2994" s="80">
        <v>43497</v>
      </c>
      <c r="M2994" s="80"/>
      <c r="N2994" t="str">
        <f t="shared" si="100"/>
        <v/>
      </c>
    </row>
    <row r="2995" spans="1:14" ht="39.6" hidden="1" outlineLevel="2">
      <c r="A2995" s="285"/>
      <c r="B2995" s="332">
        <f t="shared" si="99"/>
        <v>153</v>
      </c>
      <c r="C2995" s="168" t="s">
        <v>6937</v>
      </c>
      <c r="D2995" s="210" t="s">
        <v>6897</v>
      </c>
      <c r="E2995" s="114" t="s">
        <v>1938</v>
      </c>
      <c r="F2995" s="75" t="s">
        <v>4675</v>
      </c>
      <c r="G2995" s="567"/>
      <c r="H2995" s="44"/>
      <c r="I2995" s="243"/>
      <c r="J2995" s="246"/>
      <c r="K2995" s="283"/>
      <c r="L2995" s="80">
        <v>43497</v>
      </c>
      <c r="M2995" s="80"/>
      <c r="N2995" t="str">
        <f t="shared" si="100"/>
        <v/>
      </c>
    </row>
    <row r="2996" spans="1:14" ht="39.6" hidden="1" outlineLevel="2">
      <c r="A2996" s="285"/>
      <c r="B2996" s="332">
        <f t="shared" si="99"/>
        <v>153</v>
      </c>
      <c r="C2996" s="168" t="s">
        <v>6938</v>
      </c>
      <c r="D2996" s="210" t="s">
        <v>6898</v>
      </c>
      <c r="E2996" s="114" t="s">
        <v>1938</v>
      </c>
      <c r="F2996" s="75" t="s">
        <v>4675</v>
      </c>
      <c r="G2996" s="567"/>
      <c r="H2996" s="44"/>
      <c r="I2996" s="243"/>
      <c r="J2996" s="246"/>
      <c r="K2996" s="283"/>
      <c r="L2996" s="80">
        <v>43497</v>
      </c>
      <c r="M2996" s="80"/>
      <c r="N2996" t="str">
        <f t="shared" si="100"/>
        <v/>
      </c>
    </row>
    <row r="2997" spans="1:14" ht="26.4" hidden="1" outlineLevel="2">
      <c r="A2997" s="285"/>
      <c r="B2997" s="332">
        <f t="shared" si="99"/>
        <v>153</v>
      </c>
      <c r="C2997" s="168" t="s">
        <v>6939</v>
      </c>
      <c r="D2997" s="210" t="s">
        <v>590</v>
      </c>
      <c r="E2997" s="114" t="s">
        <v>1938</v>
      </c>
      <c r="F2997" s="75" t="s">
        <v>4675</v>
      </c>
      <c r="G2997" s="567"/>
      <c r="H2997" s="44"/>
      <c r="I2997" s="243"/>
      <c r="J2997" s="246"/>
      <c r="K2997" s="283"/>
      <c r="L2997" s="80">
        <v>43497</v>
      </c>
      <c r="M2997" s="80"/>
      <c r="N2997" t="str">
        <f t="shared" si="100"/>
        <v>DUPLICATE</v>
      </c>
    </row>
    <row r="2998" spans="1:14" ht="24.6" hidden="1" customHeight="1" outlineLevel="2">
      <c r="A2998" s="285"/>
      <c r="B2998" s="332">
        <f t="shared" si="99"/>
        <v>153</v>
      </c>
      <c r="C2998" s="168" t="s">
        <v>6940</v>
      </c>
      <c r="D2998" s="210" t="s">
        <v>4633</v>
      </c>
      <c r="E2998" s="114" t="s">
        <v>1938</v>
      </c>
      <c r="F2998" s="75" t="s">
        <v>4675</v>
      </c>
      <c r="G2998" s="567"/>
      <c r="H2998" s="44"/>
      <c r="I2998" s="243"/>
      <c r="J2998" s="246"/>
      <c r="K2998" s="283"/>
      <c r="L2998" s="80">
        <v>43497</v>
      </c>
      <c r="M2998" s="80"/>
      <c r="N2998" t="str">
        <f t="shared" si="100"/>
        <v>DUPLICATE</v>
      </c>
    </row>
    <row r="2999" spans="1:14" ht="40.200000000000003" hidden="1" customHeight="1" outlineLevel="2">
      <c r="A2999" s="285"/>
      <c r="B2999" s="332">
        <f t="shared" si="99"/>
        <v>153</v>
      </c>
      <c r="C2999" s="624" t="s">
        <v>6899</v>
      </c>
      <c r="D2999" s="210"/>
      <c r="E2999" s="114" t="s">
        <v>1938</v>
      </c>
      <c r="F2999" s="75" t="s">
        <v>4675</v>
      </c>
      <c r="G2999" s="567"/>
      <c r="H2999" s="44"/>
      <c r="I2999" s="243"/>
      <c r="J2999" s="246"/>
      <c r="K2999" s="283"/>
      <c r="L2999" s="80">
        <v>43497</v>
      </c>
      <c r="M2999" s="80"/>
      <c r="N2999" t="str">
        <f t="shared" si="100"/>
        <v/>
      </c>
    </row>
    <row r="3000" spans="1:14" ht="52.8" hidden="1" outlineLevel="2">
      <c r="A3000" s="285"/>
      <c r="B3000" s="332">
        <f t="shared" si="99"/>
        <v>153</v>
      </c>
      <c r="C3000" s="168" t="s">
        <v>6941</v>
      </c>
      <c r="D3000" s="210" t="s">
        <v>6900</v>
      </c>
      <c r="E3000" s="114" t="s">
        <v>1938</v>
      </c>
      <c r="F3000" s="75" t="s">
        <v>4675</v>
      </c>
      <c r="G3000" s="567"/>
      <c r="H3000" s="44"/>
      <c r="I3000" s="243"/>
      <c r="J3000" s="246"/>
      <c r="K3000" s="283"/>
      <c r="L3000" s="80">
        <v>43497</v>
      </c>
      <c r="M3000" s="80"/>
      <c r="N3000" t="str">
        <f t="shared" si="100"/>
        <v/>
      </c>
    </row>
    <row r="3001" spans="1:14" ht="39.6" hidden="1" outlineLevel="2">
      <c r="A3001" s="285"/>
      <c r="B3001" s="332">
        <f t="shared" si="99"/>
        <v>153</v>
      </c>
      <c r="C3001" s="168" t="s">
        <v>6942</v>
      </c>
      <c r="D3001" s="210" t="s">
        <v>6901</v>
      </c>
      <c r="E3001" s="114" t="s">
        <v>1938</v>
      </c>
      <c r="F3001" s="75" t="s">
        <v>4675</v>
      </c>
      <c r="G3001" s="567"/>
      <c r="H3001" s="44"/>
      <c r="I3001" s="243"/>
      <c r="J3001" s="246"/>
      <c r="K3001" s="283"/>
      <c r="L3001" s="80">
        <v>43497</v>
      </c>
      <c r="M3001" s="80"/>
      <c r="N3001" t="str">
        <f t="shared" si="100"/>
        <v/>
      </c>
    </row>
    <row r="3002" spans="1:14" ht="39.6" hidden="1" outlineLevel="2">
      <c r="A3002" s="285"/>
      <c r="B3002" s="332">
        <f t="shared" si="99"/>
        <v>153</v>
      </c>
      <c r="C3002" s="168" t="s">
        <v>6943</v>
      </c>
      <c r="D3002" s="210" t="s">
        <v>6902</v>
      </c>
      <c r="E3002" s="114" t="s">
        <v>1938</v>
      </c>
      <c r="F3002" s="75" t="s">
        <v>4675</v>
      </c>
      <c r="G3002" s="567"/>
      <c r="H3002" s="44"/>
      <c r="I3002" s="243"/>
      <c r="J3002" s="246"/>
      <c r="K3002" s="283"/>
      <c r="L3002" s="80">
        <v>43497</v>
      </c>
      <c r="M3002" s="80"/>
      <c r="N3002" t="str">
        <f t="shared" si="100"/>
        <v/>
      </c>
    </row>
    <row r="3003" spans="1:14" ht="39.6" hidden="1" outlineLevel="2">
      <c r="A3003" s="285"/>
      <c r="B3003" s="332">
        <f t="shared" si="99"/>
        <v>153</v>
      </c>
      <c r="C3003" s="168" t="s">
        <v>6944</v>
      </c>
      <c r="D3003" s="210" t="s">
        <v>6903</v>
      </c>
      <c r="E3003" s="114" t="s">
        <v>1938</v>
      </c>
      <c r="F3003" s="75" t="s">
        <v>4675</v>
      </c>
      <c r="G3003" s="567"/>
      <c r="H3003" s="44"/>
      <c r="I3003" s="243"/>
      <c r="J3003" s="246"/>
      <c r="K3003" s="283"/>
      <c r="L3003" s="80">
        <v>43497</v>
      </c>
      <c r="M3003" s="80"/>
      <c r="N3003" t="str">
        <f t="shared" si="100"/>
        <v/>
      </c>
    </row>
    <row r="3004" spans="1:14" ht="39.6" hidden="1" outlineLevel="2">
      <c r="A3004" s="285"/>
      <c r="B3004" s="332">
        <f t="shared" si="99"/>
        <v>153</v>
      </c>
      <c r="C3004" s="168" t="s">
        <v>6945</v>
      </c>
      <c r="D3004" s="210" t="s">
        <v>6904</v>
      </c>
      <c r="E3004" s="114" t="s">
        <v>1938</v>
      </c>
      <c r="F3004" s="75" t="s">
        <v>4675</v>
      </c>
      <c r="G3004" s="567"/>
      <c r="H3004" s="44"/>
      <c r="I3004" s="243"/>
      <c r="J3004" s="246"/>
      <c r="K3004" s="283"/>
      <c r="L3004" s="80">
        <v>43497</v>
      </c>
      <c r="M3004" s="80"/>
      <c r="N3004" t="str">
        <f t="shared" si="100"/>
        <v/>
      </c>
    </row>
    <row r="3005" spans="1:14" ht="39.6" hidden="1" outlineLevel="2">
      <c r="A3005" s="285"/>
      <c r="B3005" s="332">
        <f t="shared" si="99"/>
        <v>153</v>
      </c>
      <c r="C3005" s="168" t="s">
        <v>6946</v>
      </c>
      <c r="D3005" s="210" t="s">
        <v>6905</v>
      </c>
      <c r="E3005" s="114" t="s">
        <v>1938</v>
      </c>
      <c r="F3005" s="75" t="s">
        <v>4675</v>
      </c>
      <c r="G3005" s="567"/>
      <c r="H3005" s="44"/>
      <c r="I3005" s="243"/>
      <c r="J3005" s="246"/>
      <c r="K3005" s="283"/>
      <c r="L3005" s="80">
        <v>43497</v>
      </c>
      <c r="M3005" s="80"/>
      <c r="N3005" t="str">
        <f t="shared" si="100"/>
        <v/>
      </c>
    </row>
    <row r="3006" spans="1:14" ht="39.6" hidden="1" outlineLevel="2">
      <c r="A3006" s="285"/>
      <c r="B3006" s="332">
        <f t="shared" si="99"/>
        <v>153</v>
      </c>
      <c r="C3006" s="168" t="s">
        <v>6947</v>
      </c>
      <c r="D3006" s="210" t="s">
        <v>6906</v>
      </c>
      <c r="E3006" s="114" t="s">
        <v>1938</v>
      </c>
      <c r="F3006" s="75" t="s">
        <v>4675</v>
      </c>
      <c r="G3006" s="567"/>
      <c r="H3006" s="44"/>
      <c r="I3006" s="243"/>
      <c r="J3006" s="246"/>
      <c r="K3006" s="283"/>
      <c r="L3006" s="80">
        <v>43497</v>
      </c>
      <c r="M3006" s="80"/>
      <c r="N3006" t="str">
        <f t="shared" si="100"/>
        <v/>
      </c>
    </row>
    <row r="3007" spans="1:14" ht="39.6" hidden="1" outlineLevel="2">
      <c r="A3007" s="285"/>
      <c r="B3007" s="332">
        <f t="shared" si="99"/>
        <v>153</v>
      </c>
      <c r="C3007" s="168" t="s">
        <v>6948</v>
      </c>
      <c r="D3007" s="210" t="s">
        <v>6907</v>
      </c>
      <c r="E3007" s="114" t="s">
        <v>1938</v>
      </c>
      <c r="F3007" s="75" t="s">
        <v>4675</v>
      </c>
      <c r="G3007" s="567"/>
      <c r="H3007" s="44"/>
      <c r="I3007" s="243"/>
      <c r="J3007" s="246"/>
      <c r="K3007" s="283"/>
      <c r="L3007" s="80">
        <v>43497</v>
      </c>
      <c r="M3007" s="80"/>
      <c r="N3007" t="str">
        <f t="shared" si="100"/>
        <v/>
      </c>
    </row>
    <row r="3008" spans="1:14" ht="39.6" hidden="1" outlineLevel="2">
      <c r="A3008" s="285"/>
      <c r="B3008" s="332">
        <f t="shared" ref="B3008:B3070" si="101">IF(A3008&gt;0,A3008,B3007)</f>
        <v>153</v>
      </c>
      <c r="C3008" s="168" t="s">
        <v>6949</v>
      </c>
      <c r="D3008" s="210" t="s">
        <v>6908</v>
      </c>
      <c r="E3008" s="114" t="s">
        <v>1938</v>
      </c>
      <c r="F3008" s="75" t="s">
        <v>4675</v>
      </c>
      <c r="G3008" s="567"/>
      <c r="H3008" s="44"/>
      <c r="I3008" s="243"/>
      <c r="J3008" s="246"/>
      <c r="K3008" s="283"/>
      <c r="L3008" s="80">
        <v>43497</v>
      </c>
      <c r="M3008" s="80"/>
      <c r="N3008" t="str">
        <f t="shared" si="100"/>
        <v/>
      </c>
    </row>
    <row r="3009" spans="1:14" ht="26.4" hidden="1" outlineLevel="2">
      <c r="A3009" s="285"/>
      <c r="B3009" s="332">
        <f t="shared" si="101"/>
        <v>153</v>
      </c>
      <c r="C3009" s="168" t="s">
        <v>6950</v>
      </c>
      <c r="D3009" s="210" t="s">
        <v>6909</v>
      </c>
      <c r="E3009" s="114" t="s">
        <v>1938</v>
      </c>
      <c r="F3009" s="75" t="s">
        <v>4675</v>
      </c>
      <c r="G3009" s="567"/>
      <c r="H3009" s="44"/>
      <c r="I3009" s="243"/>
      <c r="J3009" s="246"/>
      <c r="K3009" s="283"/>
      <c r="L3009" s="80">
        <v>43497</v>
      </c>
      <c r="M3009" s="80"/>
      <c r="N3009" t="str">
        <f t="shared" si="100"/>
        <v/>
      </c>
    </row>
    <row r="3010" spans="1:14" ht="26.4" hidden="1" outlineLevel="2">
      <c r="A3010" s="285"/>
      <c r="B3010" s="332">
        <f t="shared" si="101"/>
        <v>153</v>
      </c>
      <c r="C3010" s="168" t="s">
        <v>6951</v>
      </c>
      <c r="D3010" s="210" t="s">
        <v>6910</v>
      </c>
      <c r="E3010" s="114" t="s">
        <v>1938</v>
      </c>
      <c r="F3010" s="75" t="s">
        <v>4675</v>
      </c>
      <c r="G3010" s="567"/>
      <c r="H3010" s="44"/>
      <c r="I3010" s="243"/>
      <c r="J3010" s="246"/>
      <c r="K3010" s="283"/>
      <c r="L3010" s="80">
        <v>43497</v>
      </c>
      <c r="M3010" s="80"/>
      <c r="N3010" t="str">
        <f t="shared" si="100"/>
        <v/>
      </c>
    </row>
    <row r="3011" spans="1:14" hidden="1" outlineLevel="2">
      <c r="A3011" s="285"/>
      <c r="B3011" s="332">
        <f t="shared" si="101"/>
        <v>153</v>
      </c>
      <c r="C3011" s="214" t="s">
        <v>6952</v>
      </c>
      <c r="D3011" s="210" t="s">
        <v>6911</v>
      </c>
      <c r="E3011" s="114" t="s">
        <v>1938</v>
      </c>
      <c r="F3011" s="75" t="s">
        <v>4675</v>
      </c>
      <c r="G3011" s="567"/>
      <c r="H3011" s="44"/>
      <c r="I3011" s="243"/>
      <c r="J3011" s="246"/>
      <c r="K3011" s="283"/>
      <c r="L3011" s="80">
        <v>43497</v>
      </c>
      <c r="M3011" s="80"/>
      <c r="N3011" t="str">
        <f t="shared" si="100"/>
        <v/>
      </c>
    </row>
    <row r="3012" spans="1:14" ht="39.6" hidden="1" outlineLevel="2">
      <c r="A3012" s="285"/>
      <c r="B3012" s="332">
        <f t="shared" si="101"/>
        <v>153</v>
      </c>
      <c r="C3012" s="168" t="s">
        <v>6953</v>
      </c>
      <c r="D3012" s="210" t="s">
        <v>6912</v>
      </c>
      <c r="E3012" s="114" t="s">
        <v>1938</v>
      </c>
      <c r="F3012" s="75" t="s">
        <v>4675</v>
      </c>
      <c r="G3012" s="567"/>
      <c r="H3012" s="44"/>
      <c r="I3012" s="243"/>
      <c r="J3012" s="246"/>
      <c r="K3012" s="283"/>
      <c r="L3012" s="80">
        <v>43497</v>
      </c>
      <c r="M3012" s="80"/>
      <c r="N3012" t="str">
        <f t="shared" si="100"/>
        <v/>
      </c>
    </row>
    <row r="3013" spans="1:14" ht="52.8" hidden="1" outlineLevel="2">
      <c r="A3013" s="285"/>
      <c r="B3013" s="332">
        <f t="shared" si="101"/>
        <v>153</v>
      </c>
      <c r="C3013" s="168" t="s">
        <v>6954</v>
      </c>
      <c r="D3013" s="210" t="s">
        <v>6913</v>
      </c>
      <c r="E3013" s="114" t="s">
        <v>1938</v>
      </c>
      <c r="F3013" s="75" t="s">
        <v>4675</v>
      </c>
      <c r="G3013" s="567"/>
      <c r="H3013" s="44"/>
      <c r="I3013" s="243"/>
      <c r="J3013" s="246"/>
      <c r="K3013" s="283"/>
      <c r="L3013" s="80">
        <v>43497</v>
      </c>
      <c r="M3013" s="80"/>
      <c r="N3013" t="str">
        <f t="shared" si="100"/>
        <v/>
      </c>
    </row>
    <row r="3014" spans="1:14" ht="39.6" hidden="1" outlineLevel="2">
      <c r="A3014" s="285"/>
      <c r="B3014" s="332">
        <f t="shared" si="101"/>
        <v>153</v>
      </c>
      <c r="C3014" s="168" t="s">
        <v>6955</v>
      </c>
      <c r="D3014" s="210" t="s">
        <v>6914</v>
      </c>
      <c r="E3014" s="114" t="s">
        <v>1938</v>
      </c>
      <c r="F3014" s="75" t="s">
        <v>4675</v>
      </c>
      <c r="G3014" s="567"/>
      <c r="H3014" s="44"/>
      <c r="I3014" s="243"/>
      <c r="J3014" s="246"/>
      <c r="K3014" s="283"/>
      <c r="L3014" s="80">
        <v>43497</v>
      </c>
      <c r="M3014" s="80"/>
      <c r="N3014" t="str">
        <f t="shared" si="100"/>
        <v/>
      </c>
    </row>
    <row r="3015" spans="1:14" ht="39.6" hidden="1" outlineLevel="2">
      <c r="A3015" s="285"/>
      <c r="B3015" s="332">
        <f t="shared" si="101"/>
        <v>153</v>
      </c>
      <c r="C3015" s="168" t="s">
        <v>6956</v>
      </c>
      <c r="D3015" s="210" t="s">
        <v>6915</v>
      </c>
      <c r="E3015" s="114" t="s">
        <v>1938</v>
      </c>
      <c r="F3015" s="75" t="s">
        <v>4675</v>
      </c>
      <c r="G3015" s="567"/>
      <c r="H3015" s="44"/>
      <c r="I3015" s="243"/>
      <c r="J3015" s="246"/>
      <c r="K3015" s="283"/>
      <c r="L3015" s="80">
        <v>43497</v>
      </c>
      <c r="M3015" s="80"/>
      <c r="N3015" t="str">
        <f t="shared" si="100"/>
        <v/>
      </c>
    </row>
    <row r="3016" spans="1:14" hidden="1" outlineLevel="2">
      <c r="A3016" s="285"/>
      <c r="B3016" s="332">
        <f t="shared" si="101"/>
        <v>153</v>
      </c>
      <c r="C3016" s="214" t="s">
        <v>6916</v>
      </c>
      <c r="D3016" s="210"/>
      <c r="E3016" s="114" t="s">
        <v>1938</v>
      </c>
      <c r="F3016" s="75" t="s">
        <v>4675</v>
      </c>
      <c r="G3016" s="567"/>
      <c r="H3016" s="44"/>
      <c r="I3016" s="243"/>
      <c r="J3016" s="246"/>
      <c r="K3016" s="283"/>
      <c r="L3016" s="80">
        <v>43497</v>
      </c>
      <c r="M3016" s="80"/>
      <c r="N3016" t="str">
        <f t="shared" si="100"/>
        <v/>
      </c>
    </row>
    <row r="3017" spans="1:14" hidden="1" outlineLevel="2">
      <c r="A3017" s="285"/>
      <c r="B3017" s="332">
        <f t="shared" si="101"/>
        <v>153</v>
      </c>
      <c r="C3017" s="214" t="s">
        <v>6957</v>
      </c>
      <c r="D3017" s="210" t="s">
        <v>588</v>
      </c>
      <c r="E3017" s="114" t="s">
        <v>1938</v>
      </c>
      <c r="F3017" s="75" t="s">
        <v>4675</v>
      </c>
      <c r="G3017" s="567"/>
      <c r="H3017" s="44"/>
      <c r="I3017" s="243"/>
      <c r="J3017" s="246"/>
      <c r="K3017" s="283"/>
      <c r="L3017" s="80">
        <v>43497</v>
      </c>
      <c r="M3017" s="80"/>
      <c r="N3017" t="str">
        <f t="shared" si="100"/>
        <v>DUPLICATE</v>
      </c>
    </row>
    <row r="3018" spans="1:14" ht="26.4" hidden="1" outlineLevel="2">
      <c r="A3018" s="285"/>
      <c r="B3018" s="332">
        <f t="shared" si="101"/>
        <v>153</v>
      </c>
      <c r="C3018" s="168" t="s">
        <v>6958</v>
      </c>
      <c r="D3018" s="210" t="s">
        <v>6917</v>
      </c>
      <c r="E3018" s="114" t="s">
        <v>1938</v>
      </c>
      <c r="F3018" s="75" t="s">
        <v>4675</v>
      </c>
      <c r="G3018" s="567"/>
      <c r="H3018" s="44"/>
      <c r="I3018" s="243"/>
      <c r="J3018" s="246"/>
      <c r="K3018" s="283"/>
      <c r="L3018" s="80">
        <v>43497</v>
      </c>
      <c r="M3018" s="80"/>
      <c r="N3018" t="str">
        <f t="shared" si="100"/>
        <v/>
      </c>
    </row>
    <row r="3019" spans="1:14" ht="26.4" hidden="1" outlineLevel="2">
      <c r="A3019" s="285"/>
      <c r="B3019" s="332">
        <f t="shared" si="101"/>
        <v>153</v>
      </c>
      <c r="C3019" s="168" t="s">
        <v>6959</v>
      </c>
      <c r="D3019" s="210" t="s">
        <v>6918</v>
      </c>
      <c r="E3019" s="114" t="s">
        <v>1938</v>
      </c>
      <c r="F3019" s="75" t="s">
        <v>4675</v>
      </c>
      <c r="G3019" s="567"/>
      <c r="H3019" s="44"/>
      <c r="I3019" s="243"/>
      <c r="J3019" s="246"/>
      <c r="K3019" s="283"/>
      <c r="L3019" s="80">
        <v>43497</v>
      </c>
      <c r="M3019" s="80"/>
      <c r="N3019" t="str">
        <f t="shared" si="100"/>
        <v/>
      </c>
    </row>
    <row r="3020" spans="1:14" ht="39.6" hidden="1" outlineLevel="2">
      <c r="A3020" s="285"/>
      <c r="B3020" s="332">
        <f t="shared" si="101"/>
        <v>153</v>
      </c>
      <c r="C3020" s="168" t="s">
        <v>6960</v>
      </c>
      <c r="D3020" s="210" t="s">
        <v>6919</v>
      </c>
      <c r="E3020" s="114" t="s">
        <v>1938</v>
      </c>
      <c r="F3020" s="75" t="s">
        <v>4675</v>
      </c>
      <c r="G3020" s="567"/>
      <c r="H3020" s="44"/>
      <c r="I3020" s="243"/>
      <c r="J3020" s="246"/>
      <c r="K3020" s="283"/>
      <c r="L3020" s="80">
        <v>43497</v>
      </c>
      <c r="M3020" s="80"/>
      <c r="N3020" t="str">
        <f t="shared" si="100"/>
        <v/>
      </c>
    </row>
    <row r="3021" spans="1:14" ht="39.6" hidden="1" outlineLevel="2">
      <c r="A3021" s="285"/>
      <c r="B3021" s="332">
        <f t="shared" si="101"/>
        <v>153</v>
      </c>
      <c r="C3021" s="168" t="s">
        <v>6961</v>
      </c>
      <c r="D3021" s="210" t="s">
        <v>6920</v>
      </c>
      <c r="E3021" s="114" t="s">
        <v>1938</v>
      </c>
      <c r="F3021" s="75" t="s">
        <v>4675</v>
      </c>
      <c r="G3021" s="567"/>
      <c r="H3021" s="44"/>
      <c r="I3021" s="243"/>
      <c r="J3021" s="246"/>
      <c r="K3021" s="283"/>
      <c r="L3021" s="80">
        <v>43497</v>
      </c>
      <c r="M3021" s="80"/>
      <c r="N3021" t="str">
        <f t="shared" si="100"/>
        <v/>
      </c>
    </row>
    <row r="3022" spans="1:14" ht="39.6" hidden="1" outlineLevel="2">
      <c r="A3022" s="285"/>
      <c r="B3022" s="332">
        <f t="shared" si="101"/>
        <v>153</v>
      </c>
      <c r="C3022" s="168" t="s">
        <v>6962</v>
      </c>
      <c r="D3022" s="210" t="s">
        <v>6921</v>
      </c>
      <c r="E3022" s="114" t="s">
        <v>1938</v>
      </c>
      <c r="F3022" s="75" t="s">
        <v>4675</v>
      </c>
      <c r="G3022" s="567"/>
      <c r="H3022" s="44"/>
      <c r="I3022" s="243"/>
      <c r="J3022" s="246"/>
      <c r="K3022" s="283"/>
      <c r="L3022" s="80">
        <v>43497</v>
      </c>
      <c r="M3022" s="80"/>
      <c r="N3022" t="str">
        <f t="shared" si="100"/>
        <v/>
      </c>
    </row>
    <row r="3023" spans="1:14" ht="26.4" hidden="1" outlineLevel="2">
      <c r="A3023" s="285"/>
      <c r="B3023" s="332">
        <f t="shared" si="101"/>
        <v>153</v>
      </c>
      <c r="C3023" s="168" t="s">
        <v>6963</v>
      </c>
      <c r="D3023" s="210" t="s">
        <v>6922</v>
      </c>
      <c r="E3023" s="114" t="s">
        <v>1938</v>
      </c>
      <c r="F3023" s="75" t="s">
        <v>4675</v>
      </c>
      <c r="G3023" s="567"/>
      <c r="H3023" s="44"/>
      <c r="I3023" s="243"/>
      <c r="J3023" s="246"/>
      <c r="K3023" s="283"/>
      <c r="L3023" s="80">
        <v>43497</v>
      </c>
      <c r="M3023" s="80"/>
      <c r="N3023" t="str">
        <f t="shared" ref="N3023:N3086" si="102">IF(D3023="NA","",IF(COUNTIF($D$2:$D$4998,D3023)&gt;1,"DUPLICATE",""))</f>
        <v/>
      </c>
    </row>
    <row r="3024" spans="1:14" hidden="1" outlineLevel="2">
      <c r="A3024" s="285"/>
      <c r="B3024" s="332">
        <f t="shared" si="101"/>
        <v>153</v>
      </c>
      <c r="C3024" s="168" t="s">
        <v>6964</v>
      </c>
      <c r="D3024" s="210" t="s">
        <v>6923</v>
      </c>
      <c r="E3024" s="114" t="s">
        <v>1938</v>
      </c>
      <c r="F3024" s="75" t="s">
        <v>4675</v>
      </c>
      <c r="G3024" s="567"/>
      <c r="H3024" s="44"/>
      <c r="I3024" s="243"/>
      <c r="J3024" s="246"/>
      <c r="K3024" s="283"/>
      <c r="L3024" s="80">
        <v>43497</v>
      </c>
      <c r="M3024" s="80"/>
      <c r="N3024" t="str">
        <f t="shared" si="102"/>
        <v/>
      </c>
    </row>
    <row r="3025" spans="1:14" ht="26.4" hidden="1" outlineLevel="2">
      <c r="A3025" s="285"/>
      <c r="B3025" s="332">
        <f t="shared" si="101"/>
        <v>153</v>
      </c>
      <c r="C3025" s="168" t="s">
        <v>6965</v>
      </c>
      <c r="D3025" s="210" t="s">
        <v>6924</v>
      </c>
      <c r="E3025" s="114" t="s">
        <v>1938</v>
      </c>
      <c r="F3025" s="75" t="s">
        <v>4675</v>
      </c>
      <c r="G3025" s="567"/>
      <c r="H3025" s="44"/>
      <c r="I3025" s="243"/>
      <c r="J3025" s="246"/>
      <c r="K3025" s="283"/>
      <c r="L3025" s="80">
        <v>43497</v>
      </c>
      <c r="M3025" s="80"/>
      <c r="N3025" t="str">
        <f t="shared" si="102"/>
        <v/>
      </c>
    </row>
    <row r="3026" spans="1:14" ht="26.4" hidden="1" outlineLevel="2">
      <c r="A3026" s="285"/>
      <c r="B3026" s="332">
        <f t="shared" si="101"/>
        <v>153</v>
      </c>
      <c r="C3026" s="168" t="s">
        <v>6978</v>
      </c>
      <c r="D3026" s="210" t="s">
        <v>6966</v>
      </c>
      <c r="E3026" s="114" t="s">
        <v>1938</v>
      </c>
      <c r="F3026" s="75" t="s">
        <v>4675</v>
      </c>
      <c r="G3026" s="567"/>
      <c r="H3026" s="44"/>
      <c r="I3026" s="243"/>
      <c r="J3026" s="246"/>
      <c r="K3026" s="283"/>
      <c r="L3026" s="80">
        <v>43497</v>
      </c>
      <c r="M3026" s="80"/>
      <c r="N3026" t="str">
        <f t="shared" si="102"/>
        <v/>
      </c>
    </row>
    <row r="3027" spans="1:14" ht="39.6" hidden="1" outlineLevel="2">
      <c r="A3027" s="285"/>
      <c r="B3027" s="332">
        <f t="shared" si="101"/>
        <v>153</v>
      </c>
      <c r="C3027" s="168" t="s">
        <v>6979</v>
      </c>
      <c r="D3027" s="210" t="s">
        <v>6967</v>
      </c>
      <c r="E3027" s="114" t="s">
        <v>1938</v>
      </c>
      <c r="F3027" s="75" t="s">
        <v>4675</v>
      </c>
      <c r="G3027" s="567"/>
      <c r="H3027" s="44"/>
      <c r="I3027" s="243"/>
      <c r="J3027" s="246"/>
      <c r="K3027" s="283"/>
      <c r="L3027" s="80">
        <v>43497</v>
      </c>
      <c r="M3027" s="80"/>
      <c r="N3027" t="str">
        <f t="shared" si="102"/>
        <v/>
      </c>
    </row>
    <row r="3028" spans="1:14" ht="26.4" hidden="1" outlineLevel="2">
      <c r="A3028" s="285"/>
      <c r="B3028" s="332">
        <f t="shared" si="101"/>
        <v>153</v>
      </c>
      <c r="C3028" s="168" t="s">
        <v>6980</v>
      </c>
      <c r="D3028" s="210" t="s">
        <v>6968</v>
      </c>
      <c r="E3028" s="114" t="s">
        <v>1938</v>
      </c>
      <c r="F3028" s="75" t="s">
        <v>4675</v>
      </c>
      <c r="G3028" s="567"/>
      <c r="H3028" s="44"/>
      <c r="I3028" s="243"/>
      <c r="J3028" s="246"/>
      <c r="K3028" s="283"/>
      <c r="L3028" s="80">
        <v>43497</v>
      </c>
      <c r="M3028" s="80"/>
      <c r="N3028" t="str">
        <f t="shared" si="102"/>
        <v/>
      </c>
    </row>
    <row r="3029" spans="1:14" ht="24" hidden="1" customHeight="1" outlineLevel="2">
      <c r="A3029" s="285"/>
      <c r="B3029" s="332">
        <f t="shared" si="101"/>
        <v>153</v>
      </c>
      <c r="C3029" s="214" t="s">
        <v>6981</v>
      </c>
      <c r="D3029" s="210" t="s">
        <v>6969</v>
      </c>
      <c r="E3029" s="114" t="s">
        <v>1938</v>
      </c>
      <c r="F3029" s="75" t="s">
        <v>4675</v>
      </c>
      <c r="G3029" s="567"/>
      <c r="H3029" s="44"/>
      <c r="I3029" s="243"/>
      <c r="J3029" s="246"/>
      <c r="K3029" s="283"/>
      <c r="L3029" s="80">
        <v>43497</v>
      </c>
      <c r="M3029" s="80"/>
      <c r="N3029" t="str">
        <f t="shared" si="102"/>
        <v/>
      </c>
    </row>
    <row r="3030" spans="1:14" hidden="1" outlineLevel="2">
      <c r="A3030" s="285"/>
      <c r="B3030" s="332">
        <f t="shared" si="101"/>
        <v>153</v>
      </c>
      <c r="C3030" s="625" t="s">
        <v>6970</v>
      </c>
      <c r="D3030" s="210"/>
      <c r="E3030" s="114" t="s">
        <v>1938</v>
      </c>
      <c r="F3030" s="75" t="s">
        <v>4675</v>
      </c>
      <c r="G3030" s="567"/>
      <c r="H3030" s="44"/>
      <c r="I3030" s="243"/>
      <c r="J3030" s="246"/>
      <c r="K3030" s="283"/>
      <c r="L3030" s="80">
        <v>43497</v>
      </c>
      <c r="M3030" s="80"/>
      <c r="N3030" t="str">
        <f t="shared" si="102"/>
        <v/>
      </c>
    </row>
    <row r="3031" spans="1:14" hidden="1" outlineLevel="2">
      <c r="A3031" s="285"/>
      <c r="B3031" s="332">
        <f t="shared" si="101"/>
        <v>153</v>
      </c>
      <c r="C3031" s="214" t="s">
        <v>6982</v>
      </c>
      <c r="D3031" s="210" t="s">
        <v>4635</v>
      </c>
      <c r="E3031" s="114" t="s">
        <v>1938</v>
      </c>
      <c r="F3031" s="75" t="s">
        <v>4675</v>
      </c>
      <c r="G3031" s="567"/>
      <c r="H3031" s="44"/>
      <c r="I3031" s="243"/>
      <c r="J3031" s="246"/>
      <c r="K3031" s="283"/>
      <c r="L3031" s="80">
        <v>43497</v>
      </c>
      <c r="M3031" s="80"/>
      <c r="N3031" t="str">
        <f t="shared" si="102"/>
        <v>DUPLICATE</v>
      </c>
    </row>
    <row r="3032" spans="1:14" ht="24" hidden="1" customHeight="1" outlineLevel="2">
      <c r="A3032" s="285"/>
      <c r="B3032" s="332">
        <f t="shared" si="101"/>
        <v>153</v>
      </c>
      <c r="C3032" s="168" t="s">
        <v>6983</v>
      </c>
      <c r="D3032" s="210" t="s">
        <v>6971</v>
      </c>
      <c r="E3032" s="114" t="s">
        <v>1938</v>
      </c>
      <c r="F3032" s="75" t="s">
        <v>4675</v>
      </c>
      <c r="G3032" s="567"/>
      <c r="H3032" s="44"/>
      <c r="I3032" s="243"/>
      <c r="J3032" s="246"/>
      <c r="K3032" s="283"/>
      <c r="L3032" s="80">
        <v>43497</v>
      </c>
      <c r="M3032" s="80"/>
      <c r="N3032" t="str">
        <f t="shared" si="102"/>
        <v/>
      </c>
    </row>
    <row r="3033" spans="1:14" hidden="1" outlineLevel="2">
      <c r="A3033" s="285"/>
      <c r="B3033" s="332">
        <f t="shared" si="101"/>
        <v>153</v>
      </c>
      <c r="C3033" s="625" t="s">
        <v>6972</v>
      </c>
      <c r="D3033" s="210"/>
      <c r="E3033" s="114" t="s">
        <v>1938</v>
      </c>
      <c r="F3033" s="75" t="s">
        <v>4675</v>
      </c>
      <c r="G3033" s="567"/>
      <c r="H3033" s="44"/>
      <c r="I3033" s="243"/>
      <c r="J3033" s="246"/>
      <c r="K3033" s="283"/>
      <c r="L3033" s="80">
        <v>43497</v>
      </c>
      <c r="M3033" s="80"/>
      <c r="N3033" t="str">
        <f t="shared" si="102"/>
        <v/>
      </c>
    </row>
    <row r="3034" spans="1:14" ht="39.6" hidden="1" outlineLevel="2">
      <c r="A3034" s="285"/>
      <c r="B3034" s="332">
        <f t="shared" si="101"/>
        <v>153</v>
      </c>
      <c r="C3034" s="168" t="s">
        <v>6984</v>
      </c>
      <c r="D3034" s="210" t="s">
        <v>6973</v>
      </c>
      <c r="E3034" s="114" t="s">
        <v>1938</v>
      </c>
      <c r="F3034" s="75" t="s">
        <v>4675</v>
      </c>
      <c r="G3034" s="567"/>
      <c r="H3034" s="44"/>
      <c r="I3034" s="243"/>
      <c r="J3034" s="246"/>
      <c r="K3034" s="283"/>
      <c r="L3034" s="80">
        <v>43497</v>
      </c>
      <c r="M3034" s="80"/>
      <c r="N3034" t="str">
        <f t="shared" si="102"/>
        <v/>
      </c>
    </row>
    <row r="3035" spans="1:14" ht="26.4" hidden="1" outlineLevel="2">
      <c r="A3035" s="285"/>
      <c r="B3035" s="332">
        <f t="shared" si="101"/>
        <v>153</v>
      </c>
      <c r="C3035" s="168" t="s">
        <v>6985</v>
      </c>
      <c r="D3035" s="210" t="s">
        <v>6974</v>
      </c>
      <c r="E3035" s="114" t="s">
        <v>1938</v>
      </c>
      <c r="F3035" s="75" t="s">
        <v>4675</v>
      </c>
      <c r="G3035" s="567"/>
      <c r="H3035" s="44"/>
      <c r="I3035" s="243"/>
      <c r="J3035" s="246"/>
      <c r="K3035" s="283"/>
      <c r="L3035" s="80">
        <v>43497</v>
      </c>
      <c r="M3035" s="80"/>
      <c r="N3035" t="str">
        <f t="shared" si="102"/>
        <v/>
      </c>
    </row>
    <row r="3036" spans="1:14" ht="26.4" hidden="1" outlineLevel="2">
      <c r="A3036" s="285"/>
      <c r="B3036" s="332">
        <f t="shared" si="101"/>
        <v>153</v>
      </c>
      <c r="C3036" s="168" t="s">
        <v>6986</v>
      </c>
      <c r="D3036" s="210" t="s">
        <v>6975</v>
      </c>
      <c r="E3036" s="114" t="s">
        <v>1938</v>
      </c>
      <c r="F3036" s="75" t="s">
        <v>4675</v>
      </c>
      <c r="G3036" s="567"/>
      <c r="H3036" s="44"/>
      <c r="I3036" s="243"/>
      <c r="J3036" s="246"/>
      <c r="K3036" s="283"/>
      <c r="L3036" s="80">
        <v>43497</v>
      </c>
      <c r="M3036" s="80"/>
      <c r="N3036" t="str">
        <f t="shared" si="102"/>
        <v/>
      </c>
    </row>
    <row r="3037" spans="1:14" ht="26.4" hidden="1" outlineLevel="2">
      <c r="A3037" s="285"/>
      <c r="B3037" s="332">
        <f t="shared" si="101"/>
        <v>153</v>
      </c>
      <c r="C3037" s="168" t="s">
        <v>6987</v>
      </c>
      <c r="D3037" s="210" t="s">
        <v>6976</v>
      </c>
      <c r="E3037" s="114" t="s">
        <v>1938</v>
      </c>
      <c r="F3037" s="75" t="s">
        <v>4675</v>
      </c>
      <c r="G3037" s="567"/>
      <c r="H3037" s="44"/>
      <c r="I3037" s="243"/>
      <c r="J3037" s="246"/>
      <c r="K3037" s="283"/>
      <c r="L3037" s="80">
        <v>43497</v>
      </c>
      <c r="M3037" s="80"/>
      <c r="N3037" t="str">
        <f t="shared" si="102"/>
        <v/>
      </c>
    </row>
    <row r="3038" spans="1:14" ht="26.4" hidden="1" outlineLevel="2">
      <c r="A3038" s="285"/>
      <c r="B3038" s="332">
        <f t="shared" si="101"/>
        <v>153</v>
      </c>
      <c r="C3038" s="168" t="s">
        <v>6988</v>
      </c>
      <c r="D3038" s="210" t="s">
        <v>6977</v>
      </c>
      <c r="E3038" s="114" t="s">
        <v>1938</v>
      </c>
      <c r="F3038" s="75" t="s">
        <v>4675</v>
      </c>
      <c r="G3038" s="568"/>
      <c r="H3038" s="44"/>
      <c r="I3038" s="243"/>
      <c r="J3038" s="246"/>
      <c r="K3038" s="283"/>
      <c r="L3038" s="80">
        <v>43497</v>
      </c>
      <c r="M3038" s="80"/>
      <c r="N3038" t="str">
        <f t="shared" si="102"/>
        <v/>
      </c>
    </row>
    <row r="3039" spans="1:14" ht="52.8" hidden="1" outlineLevel="1">
      <c r="A3039" s="307">
        <v>154</v>
      </c>
      <c r="B3039" s="332">
        <f t="shared" si="101"/>
        <v>154</v>
      </c>
      <c r="C3039" s="38" t="s">
        <v>4617</v>
      </c>
      <c r="D3039" s="40" t="s">
        <v>4618</v>
      </c>
      <c r="E3039" s="40" t="s">
        <v>2791</v>
      </c>
      <c r="F3039" s="40" t="s">
        <v>4619</v>
      </c>
      <c r="G3039" s="40" t="s">
        <v>1080</v>
      </c>
      <c r="H3039" s="44"/>
      <c r="I3039" s="44"/>
      <c r="J3039" s="51" t="s">
        <v>4620</v>
      </c>
      <c r="K3039" s="40"/>
      <c r="L3039" s="80">
        <v>38362</v>
      </c>
      <c r="M3039" s="80"/>
      <c r="N3039" t="str">
        <f t="shared" si="102"/>
        <v/>
      </c>
    </row>
    <row r="3040" spans="1:14" ht="39.6" hidden="1" outlineLevel="1">
      <c r="A3040" s="307">
        <v>155</v>
      </c>
      <c r="B3040" s="332">
        <f t="shared" si="101"/>
        <v>155</v>
      </c>
      <c r="C3040" s="376" t="s">
        <v>6426</v>
      </c>
      <c r="D3040" s="63" t="s">
        <v>6427</v>
      </c>
      <c r="E3040" s="40" t="s">
        <v>1938</v>
      </c>
      <c r="F3040" s="40" t="s">
        <v>1939</v>
      </c>
      <c r="G3040" s="40" t="s">
        <v>6376</v>
      </c>
      <c r="H3040" s="44"/>
      <c r="I3040" s="44"/>
      <c r="J3040" s="596"/>
      <c r="K3040" s="40"/>
      <c r="L3040" s="80">
        <v>42767</v>
      </c>
      <c r="M3040" s="80"/>
      <c r="N3040" t="str">
        <f t="shared" si="102"/>
        <v/>
      </c>
    </row>
    <row r="3041" spans="1:14" ht="39.6" hidden="1" outlineLevel="1">
      <c r="A3041" s="307">
        <v>156</v>
      </c>
      <c r="B3041" s="332">
        <f t="shared" si="101"/>
        <v>156</v>
      </c>
      <c r="C3041" s="376" t="s">
        <v>6436</v>
      </c>
      <c r="D3041" s="63" t="s">
        <v>6437</v>
      </c>
      <c r="E3041" s="40" t="s">
        <v>1938</v>
      </c>
      <c r="F3041" s="40" t="s">
        <v>1939</v>
      </c>
      <c r="G3041" s="40" t="s">
        <v>6376</v>
      </c>
      <c r="H3041" s="44"/>
      <c r="I3041" s="44"/>
      <c r="J3041" s="596"/>
      <c r="K3041" s="40"/>
      <c r="L3041" s="80">
        <v>42767</v>
      </c>
      <c r="M3041" s="80"/>
      <c r="N3041" t="str">
        <f t="shared" si="102"/>
        <v/>
      </c>
    </row>
    <row r="3042" spans="1:14" ht="26.4" hidden="1" outlineLevel="1">
      <c r="A3042" s="286">
        <v>157</v>
      </c>
      <c r="B3042" s="332">
        <f t="shared" si="101"/>
        <v>157</v>
      </c>
      <c r="C3042" s="367" t="s">
        <v>6262</v>
      </c>
      <c r="D3042" s="40" t="s">
        <v>2238</v>
      </c>
      <c r="E3042" s="217" t="s">
        <v>1156</v>
      </c>
      <c r="F3042" s="217" t="s">
        <v>4676</v>
      </c>
      <c r="G3042" s="40" t="s">
        <v>6533</v>
      </c>
      <c r="H3042" s="44"/>
      <c r="I3042" s="244"/>
      <c r="J3042" s="362" t="s">
        <v>441</v>
      </c>
      <c r="K3042" s="40"/>
      <c r="L3042" s="260">
        <v>39114</v>
      </c>
      <c r="M3042" s="80">
        <v>42401</v>
      </c>
      <c r="N3042" t="str">
        <f t="shared" si="102"/>
        <v/>
      </c>
    </row>
    <row r="3043" spans="1:14" ht="66" hidden="1" outlineLevel="1">
      <c r="A3043" s="365">
        <v>158</v>
      </c>
      <c r="B3043" s="332">
        <f t="shared" si="101"/>
        <v>158</v>
      </c>
      <c r="C3043" s="320" t="s">
        <v>6356</v>
      </c>
      <c r="D3043" s="120" t="s">
        <v>6357</v>
      </c>
      <c r="E3043" s="40" t="s">
        <v>1938</v>
      </c>
      <c r="F3043" s="40" t="s">
        <v>1939</v>
      </c>
      <c r="G3043" s="40" t="s">
        <v>6400</v>
      </c>
      <c r="H3043" s="44"/>
      <c r="I3043" s="44"/>
      <c r="J3043" s="105" t="s">
        <v>6358</v>
      </c>
      <c r="K3043" s="40"/>
      <c r="L3043" s="80">
        <v>42767</v>
      </c>
      <c r="M3043" s="80"/>
      <c r="N3043" t="str">
        <f t="shared" si="102"/>
        <v/>
      </c>
    </row>
    <row r="3044" spans="1:14" ht="66" hidden="1" outlineLevel="1">
      <c r="A3044" s="286">
        <v>159</v>
      </c>
      <c r="B3044" s="332">
        <f t="shared" si="101"/>
        <v>159</v>
      </c>
      <c r="C3044" s="367" t="s">
        <v>6299</v>
      </c>
      <c r="D3044" s="40" t="s">
        <v>6300</v>
      </c>
      <c r="E3044" s="217" t="s">
        <v>1938</v>
      </c>
      <c r="F3044" s="217" t="s">
        <v>1939</v>
      </c>
      <c r="G3044" s="40" t="s">
        <v>6401</v>
      </c>
      <c r="H3044" s="44"/>
      <c r="I3044" s="244"/>
      <c r="J3044" s="362" t="s">
        <v>6301</v>
      </c>
      <c r="K3044" s="40"/>
      <c r="L3044" s="80">
        <v>42767</v>
      </c>
      <c r="M3044" s="80"/>
      <c r="N3044" t="str">
        <f t="shared" si="102"/>
        <v/>
      </c>
    </row>
    <row r="3045" spans="1:14" ht="26.4" hidden="1" outlineLevel="1">
      <c r="A3045" s="286">
        <v>160</v>
      </c>
      <c r="B3045" s="332">
        <f t="shared" si="101"/>
        <v>160</v>
      </c>
      <c r="C3045" s="367" t="s">
        <v>6261</v>
      </c>
      <c r="D3045" s="40" t="s">
        <v>6258</v>
      </c>
      <c r="E3045" s="217" t="s">
        <v>1938</v>
      </c>
      <c r="F3045" s="217" t="s">
        <v>4676</v>
      </c>
      <c r="G3045" s="40" t="s">
        <v>6259</v>
      </c>
      <c r="H3045" s="44"/>
      <c r="I3045" s="244"/>
      <c r="J3045" s="362" t="s">
        <v>6260</v>
      </c>
      <c r="K3045" s="40"/>
      <c r="L3045" s="260">
        <v>42401</v>
      </c>
      <c r="M3045" s="80"/>
      <c r="N3045" t="str">
        <f t="shared" si="102"/>
        <v/>
      </c>
    </row>
    <row r="3046" spans="1:14" ht="26.4" hidden="1" outlineLevel="1">
      <c r="A3046" s="307">
        <v>161</v>
      </c>
      <c r="B3046" s="332">
        <f t="shared" si="101"/>
        <v>161</v>
      </c>
      <c r="C3046" s="38" t="s">
        <v>6263</v>
      </c>
      <c r="D3046" s="63" t="s">
        <v>2599</v>
      </c>
      <c r="E3046" s="63" t="s">
        <v>2791</v>
      </c>
      <c r="F3046" s="63" t="s">
        <v>4676</v>
      </c>
      <c r="G3046" s="77" t="s">
        <v>6534</v>
      </c>
      <c r="H3046" s="44"/>
      <c r="I3046" s="44"/>
      <c r="J3046" s="51" t="s">
        <v>2600</v>
      </c>
      <c r="K3046" s="65" t="s">
        <v>2601</v>
      </c>
      <c r="L3046" s="152">
        <v>39845</v>
      </c>
      <c r="M3046" s="152">
        <v>42401</v>
      </c>
      <c r="N3046" t="str">
        <f t="shared" si="102"/>
        <v/>
      </c>
    </row>
    <row r="3047" spans="1:14" ht="26.4" hidden="1" outlineLevel="1">
      <c r="A3047" s="365">
        <v>162</v>
      </c>
      <c r="B3047" s="332">
        <f t="shared" si="101"/>
        <v>162</v>
      </c>
      <c r="C3047" s="320" t="s">
        <v>6353</v>
      </c>
      <c r="D3047" s="120" t="s">
        <v>6354</v>
      </c>
      <c r="E3047" s="40" t="s">
        <v>1938</v>
      </c>
      <c r="F3047" s="40" t="s">
        <v>1939</v>
      </c>
      <c r="G3047" s="40" t="s">
        <v>6374</v>
      </c>
      <c r="H3047" s="44"/>
      <c r="I3047" s="44"/>
      <c r="J3047" s="596" t="s">
        <v>6355</v>
      </c>
      <c r="K3047" s="40"/>
      <c r="L3047" s="80">
        <v>42767</v>
      </c>
      <c r="M3047" s="80"/>
      <c r="N3047" t="str">
        <f t="shared" si="102"/>
        <v/>
      </c>
    </row>
    <row r="3048" spans="1:14" ht="39.6" hidden="1" outlineLevel="1">
      <c r="A3048" s="307">
        <v>163</v>
      </c>
      <c r="B3048" s="332">
        <f t="shared" si="101"/>
        <v>163</v>
      </c>
      <c r="C3048" s="376" t="s">
        <v>6432</v>
      </c>
      <c r="D3048" s="63" t="s">
        <v>6433</v>
      </c>
      <c r="E3048" s="40" t="s">
        <v>1938</v>
      </c>
      <c r="F3048" s="40" t="s">
        <v>1939</v>
      </c>
      <c r="G3048" s="40" t="s">
        <v>6376</v>
      </c>
      <c r="H3048" s="44"/>
      <c r="I3048" s="44"/>
      <c r="J3048" s="596"/>
      <c r="K3048" s="40"/>
      <c r="L3048" s="80">
        <v>42767</v>
      </c>
      <c r="M3048" s="80"/>
      <c r="N3048" t="str">
        <f t="shared" si="102"/>
        <v/>
      </c>
    </row>
    <row r="3049" spans="1:14" ht="39.6" hidden="1" outlineLevel="1">
      <c r="A3049" s="307">
        <v>164</v>
      </c>
      <c r="B3049" s="332">
        <f t="shared" si="101"/>
        <v>164</v>
      </c>
      <c r="C3049" s="405" t="s">
        <v>6439</v>
      </c>
      <c r="D3049" s="63" t="s">
        <v>6440</v>
      </c>
      <c r="E3049" s="40" t="s">
        <v>1938</v>
      </c>
      <c r="F3049" s="40" t="s">
        <v>1939</v>
      </c>
      <c r="G3049" s="40" t="s">
        <v>6376</v>
      </c>
      <c r="H3049" s="44"/>
      <c r="I3049" s="44"/>
      <c r="J3049" s="596"/>
      <c r="K3049" s="40"/>
      <c r="L3049" s="80">
        <v>42767</v>
      </c>
      <c r="M3049" s="80"/>
      <c r="N3049" t="str">
        <f t="shared" si="102"/>
        <v/>
      </c>
    </row>
    <row r="3050" spans="1:14" ht="26.4" hidden="1" outlineLevel="1">
      <c r="A3050" s="365">
        <v>165</v>
      </c>
      <c r="B3050" s="332">
        <f t="shared" si="101"/>
        <v>165</v>
      </c>
      <c r="C3050" s="320" t="s">
        <v>6342</v>
      </c>
      <c r="D3050" s="113" t="s">
        <v>6343</v>
      </c>
      <c r="E3050" s="40" t="s">
        <v>1938</v>
      </c>
      <c r="F3050" s="40" t="s">
        <v>1939</v>
      </c>
      <c r="G3050" s="40" t="s">
        <v>6374</v>
      </c>
      <c r="H3050" s="44"/>
      <c r="I3050" s="44"/>
      <c r="J3050" s="596" t="s">
        <v>6344</v>
      </c>
      <c r="K3050" s="40"/>
      <c r="L3050" s="80">
        <v>42767</v>
      </c>
      <c r="M3050" s="80"/>
      <c r="N3050" t="str">
        <f t="shared" si="102"/>
        <v/>
      </c>
    </row>
    <row r="3051" spans="1:14" ht="52.8" hidden="1" outlineLevel="1">
      <c r="A3051" s="307">
        <v>166</v>
      </c>
      <c r="B3051" s="332">
        <f t="shared" si="101"/>
        <v>166</v>
      </c>
      <c r="C3051" s="405" t="s">
        <v>6434</v>
      </c>
      <c r="D3051" s="63" t="s">
        <v>6435</v>
      </c>
      <c r="E3051" s="40" t="s">
        <v>1938</v>
      </c>
      <c r="F3051" s="40" t="s">
        <v>4676</v>
      </c>
      <c r="G3051" s="40" t="s">
        <v>7133</v>
      </c>
      <c r="H3051" s="44"/>
      <c r="I3051" s="44"/>
      <c r="J3051" s="596"/>
      <c r="K3051" s="40"/>
      <c r="L3051" s="80">
        <v>42767</v>
      </c>
      <c r="M3051" s="80">
        <v>43132</v>
      </c>
      <c r="N3051" t="str">
        <f t="shared" si="102"/>
        <v/>
      </c>
    </row>
    <row r="3052" spans="1:14" hidden="1" outlineLevel="1" collapsed="1">
      <c r="A3052" s="307">
        <v>167</v>
      </c>
      <c r="B3052" s="332">
        <f t="shared" si="101"/>
        <v>167</v>
      </c>
      <c r="C3052" s="405" t="s">
        <v>6617</v>
      </c>
      <c r="D3052" s="63"/>
      <c r="E3052" s="40" t="s">
        <v>1938</v>
      </c>
      <c r="F3052" s="40" t="s">
        <v>4676</v>
      </c>
      <c r="G3052" s="40" t="s">
        <v>5360</v>
      </c>
      <c r="H3052" s="44"/>
      <c r="I3052" s="44"/>
      <c r="J3052" s="596"/>
      <c r="K3052" s="40"/>
      <c r="L3052" s="80">
        <v>43132</v>
      </c>
      <c r="M3052" s="80"/>
      <c r="N3052" t="str">
        <f t="shared" si="102"/>
        <v/>
      </c>
    </row>
    <row r="3053" spans="1:14" ht="26.4" hidden="1" outlineLevel="2">
      <c r="A3053" s="307"/>
      <c r="B3053" s="332">
        <f t="shared" si="101"/>
        <v>167</v>
      </c>
      <c r="C3053" s="406" t="s">
        <v>6588</v>
      </c>
      <c r="D3053" s="63" t="s">
        <v>6589</v>
      </c>
      <c r="E3053" s="40" t="s">
        <v>1938</v>
      </c>
      <c r="F3053" s="40" t="s">
        <v>4676</v>
      </c>
      <c r="G3053" s="40" t="s">
        <v>6590</v>
      </c>
      <c r="H3053" s="44">
        <v>44200</v>
      </c>
      <c r="I3053" s="44" t="s">
        <v>5286</v>
      </c>
      <c r="J3053" s="596"/>
      <c r="K3053" s="40"/>
      <c r="L3053" s="80">
        <v>43132</v>
      </c>
      <c r="M3053" s="80"/>
      <c r="N3053" t="str">
        <f t="shared" si="102"/>
        <v/>
      </c>
    </row>
    <row r="3054" spans="1:14" ht="26.4" hidden="1" outlineLevel="2">
      <c r="A3054" s="307"/>
      <c r="B3054" s="332">
        <f t="shared" si="101"/>
        <v>167</v>
      </c>
      <c r="C3054" s="406" t="s">
        <v>6591</v>
      </c>
      <c r="D3054" s="63" t="s">
        <v>6592</v>
      </c>
      <c r="E3054" s="40" t="s">
        <v>1938</v>
      </c>
      <c r="F3054" s="40" t="s">
        <v>4676</v>
      </c>
      <c r="G3054" s="40" t="s">
        <v>6590</v>
      </c>
      <c r="H3054" s="44">
        <v>44200</v>
      </c>
      <c r="I3054" s="44" t="s">
        <v>5286</v>
      </c>
      <c r="J3054" s="596"/>
      <c r="K3054" s="40"/>
      <c r="L3054" s="80">
        <v>43132</v>
      </c>
      <c r="M3054" s="80"/>
      <c r="N3054" t="str">
        <f t="shared" si="102"/>
        <v/>
      </c>
    </row>
    <row r="3055" spans="1:14" ht="39.6" hidden="1" outlineLevel="1">
      <c r="A3055" s="307">
        <v>168</v>
      </c>
      <c r="B3055" s="332">
        <f t="shared" si="101"/>
        <v>168</v>
      </c>
      <c r="C3055" s="376" t="s">
        <v>6425</v>
      </c>
      <c r="D3055" s="63" t="s">
        <v>6441</v>
      </c>
      <c r="E3055" s="40" t="s">
        <v>1938</v>
      </c>
      <c r="F3055" s="40" t="s">
        <v>1939</v>
      </c>
      <c r="G3055" s="40" t="s">
        <v>6376</v>
      </c>
      <c r="H3055" s="44"/>
      <c r="I3055" s="44"/>
      <c r="J3055" s="596"/>
      <c r="K3055" s="40"/>
      <c r="L3055" s="80">
        <v>42767</v>
      </c>
      <c r="M3055" s="80"/>
      <c r="N3055" t="str">
        <f t="shared" si="102"/>
        <v/>
      </c>
    </row>
    <row r="3056" spans="1:14" hidden="1" outlineLevel="1">
      <c r="A3056" s="307">
        <v>169</v>
      </c>
      <c r="B3056" s="332">
        <f t="shared" si="101"/>
        <v>169</v>
      </c>
      <c r="C3056" s="38" t="s">
        <v>2060</v>
      </c>
      <c r="D3056" s="345" t="s">
        <v>3403</v>
      </c>
      <c r="E3056" s="63" t="s">
        <v>2798</v>
      </c>
      <c r="F3056" s="63" t="s">
        <v>4676</v>
      </c>
      <c r="G3056" s="40" t="s">
        <v>6550</v>
      </c>
      <c r="H3056" s="44"/>
      <c r="I3056" s="44"/>
      <c r="J3056" s="52" t="s">
        <v>47</v>
      </c>
      <c r="K3056" s="65"/>
      <c r="L3056" s="152">
        <v>38362</v>
      </c>
      <c r="M3056" s="80">
        <v>42767</v>
      </c>
      <c r="N3056" t="str">
        <f t="shared" si="102"/>
        <v/>
      </c>
    </row>
    <row r="3057" spans="1:14" ht="26.4" hidden="1" outlineLevel="1" collapsed="1">
      <c r="A3057" s="307">
        <v>170</v>
      </c>
      <c r="B3057" s="332">
        <f t="shared" si="101"/>
        <v>170</v>
      </c>
      <c r="C3057" s="37" t="s">
        <v>5103</v>
      </c>
      <c r="D3057" s="63"/>
      <c r="E3057" s="50" t="s">
        <v>1938</v>
      </c>
      <c r="F3057" s="63" t="s">
        <v>1939</v>
      </c>
      <c r="G3057" s="40" t="s">
        <v>1082</v>
      </c>
      <c r="H3057" s="44"/>
      <c r="I3057" s="44"/>
      <c r="J3057" s="50" t="s">
        <v>5072</v>
      </c>
      <c r="K3057" s="40"/>
      <c r="L3057" s="80">
        <v>38362</v>
      </c>
      <c r="M3057" s="80">
        <v>40575</v>
      </c>
      <c r="N3057" t="str">
        <f t="shared" si="102"/>
        <v/>
      </c>
    </row>
    <row r="3058" spans="1:14" hidden="1" outlineLevel="2">
      <c r="A3058" s="285"/>
      <c r="B3058" s="332">
        <f t="shared" si="101"/>
        <v>170</v>
      </c>
      <c r="C3058" s="58" t="s">
        <v>5073</v>
      </c>
      <c r="D3058" s="139" t="s">
        <v>5074</v>
      </c>
      <c r="E3058" s="48" t="s">
        <v>2791</v>
      </c>
      <c r="F3058" s="75" t="s">
        <v>4619</v>
      </c>
      <c r="G3058" s="245"/>
      <c r="H3058" s="44"/>
      <c r="I3058" s="243"/>
      <c r="J3058" s="247"/>
      <c r="K3058" s="245"/>
      <c r="L3058" s="118">
        <v>38362</v>
      </c>
      <c r="M3058" s="242">
        <v>40575</v>
      </c>
      <c r="N3058" t="str">
        <f t="shared" si="102"/>
        <v/>
      </c>
    </row>
    <row r="3059" spans="1:14" hidden="1" outlineLevel="2">
      <c r="A3059" s="285"/>
      <c r="B3059" s="332">
        <f t="shared" si="101"/>
        <v>170</v>
      </c>
      <c r="C3059" s="58" t="s">
        <v>5075</v>
      </c>
      <c r="D3059" s="139" t="s">
        <v>5076</v>
      </c>
      <c r="E3059" s="48" t="s">
        <v>2791</v>
      </c>
      <c r="F3059" s="75" t="s">
        <v>4619</v>
      </c>
      <c r="G3059" s="246"/>
      <c r="H3059" s="44"/>
      <c r="I3059" s="83"/>
      <c r="J3059" s="39"/>
      <c r="K3059" s="246"/>
      <c r="L3059" s="118">
        <v>38362</v>
      </c>
      <c r="M3059" s="242">
        <v>40575</v>
      </c>
      <c r="N3059" t="str">
        <f t="shared" si="102"/>
        <v/>
      </c>
    </row>
    <row r="3060" spans="1:14" hidden="1" outlineLevel="2">
      <c r="A3060" s="285"/>
      <c r="B3060" s="332">
        <f t="shared" si="101"/>
        <v>170</v>
      </c>
      <c r="C3060" s="58" t="s">
        <v>5077</v>
      </c>
      <c r="D3060" s="139" t="s">
        <v>5078</v>
      </c>
      <c r="E3060" s="48" t="s">
        <v>2791</v>
      </c>
      <c r="F3060" s="75" t="s">
        <v>4619</v>
      </c>
      <c r="G3060" s="246"/>
      <c r="H3060" s="44"/>
      <c r="I3060" s="83"/>
      <c r="J3060" s="39"/>
      <c r="K3060" s="246"/>
      <c r="L3060" s="118">
        <v>38362</v>
      </c>
      <c r="M3060" s="242">
        <v>40575</v>
      </c>
      <c r="N3060" t="str">
        <f t="shared" si="102"/>
        <v/>
      </c>
    </row>
    <row r="3061" spans="1:14" hidden="1" outlineLevel="2">
      <c r="A3061" s="285"/>
      <c r="B3061" s="332">
        <f t="shared" si="101"/>
        <v>170</v>
      </c>
      <c r="C3061" s="58" t="s">
        <v>5079</v>
      </c>
      <c r="D3061" s="139" t="s">
        <v>5080</v>
      </c>
      <c r="E3061" s="48" t="s">
        <v>2791</v>
      </c>
      <c r="F3061" s="75" t="s">
        <v>4619</v>
      </c>
      <c r="G3061" s="246"/>
      <c r="H3061" s="44"/>
      <c r="I3061" s="83"/>
      <c r="J3061" s="39"/>
      <c r="K3061" s="246"/>
      <c r="L3061" s="118">
        <v>38362</v>
      </c>
      <c r="M3061" s="242">
        <v>40575</v>
      </c>
      <c r="N3061" t="str">
        <f t="shared" si="102"/>
        <v/>
      </c>
    </row>
    <row r="3062" spans="1:14" hidden="1" outlineLevel="2">
      <c r="A3062" s="285"/>
      <c r="B3062" s="332">
        <f t="shared" si="101"/>
        <v>170</v>
      </c>
      <c r="C3062" s="58" t="s">
        <v>5081</v>
      </c>
      <c r="D3062" s="139" t="s">
        <v>5082</v>
      </c>
      <c r="E3062" s="48" t="s">
        <v>2791</v>
      </c>
      <c r="F3062" s="75" t="s">
        <v>4619</v>
      </c>
      <c r="G3062" s="246"/>
      <c r="H3062" s="44"/>
      <c r="I3062" s="83"/>
      <c r="J3062" s="39"/>
      <c r="K3062" s="246"/>
      <c r="L3062" s="118">
        <v>38362</v>
      </c>
      <c r="M3062" s="242">
        <v>40575</v>
      </c>
      <c r="N3062" t="str">
        <f t="shared" si="102"/>
        <v/>
      </c>
    </row>
    <row r="3063" spans="1:14" hidden="1" outlineLevel="2">
      <c r="A3063" s="285"/>
      <c r="B3063" s="332">
        <f t="shared" si="101"/>
        <v>170</v>
      </c>
      <c r="C3063" s="58" t="s">
        <v>5083</v>
      </c>
      <c r="D3063" s="139" t="s">
        <v>5084</v>
      </c>
      <c r="E3063" s="48" t="s">
        <v>2791</v>
      </c>
      <c r="F3063" s="75" t="s">
        <v>4619</v>
      </c>
      <c r="G3063" s="246"/>
      <c r="H3063" s="44"/>
      <c r="I3063" s="83"/>
      <c r="J3063" s="39"/>
      <c r="K3063" s="246"/>
      <c r="L3063" s="118">
        <v>38362</v>
      </c>
      <c r="M3063" s="242">
        <v>40575</v>
      </c>
      <c r="N3063" t="str">
        <f t="shared" si="102"/>
        <v/>
      </c>
    </row>
    <row r="3064" spans="1:14" hidden="1" outlineLevel="2">
      <c r="A3064" s="285"/>
      <c r="B3064" s="332">
        <f t="shared" si="101"/>
        <v>170</v>
      </c>
      <c r="C3064" s="58" t="s">
        <v>5085</v>
      </c>
      <c r="D3064" s="139" t="s">
        <v>5086</v>
      </c>
      <c r="E3064" s="48" t="s">
        <v>2791</v>
      </c>
      <c r="F3064" s="75" t="s">
        <v>4619</v>
      </c>
      <c r="G3064" s="246"/>
      <c r="H3064" s="44"/>
      <c r="I3064" s="83"/>
      <c r="J3064" s="39"/>
      <c r="K3064" s="246"/>
      <c r="L3064" s="118">
        <v>38362</v>
      </c>
      <c r="M3064" s="242">
        <v>40575</v>
      </c>
      <c r="N3064" t="str">
        <f t="shared" si="102"/>
        <v/>
      </c>
    </row>
    <row r="3065" spans="1:14" hidden="1" outlineLevel="2">
      <c r="A3065" s="285"/>
      <c r="B3065" s="332">
        <f t="shared" si="101"/>
        <v>170</v>
      </c>
      <c r="C3065" s="58" t="s">
        <v>5087</v>
      </c>
      <c r="D3065" s="139" t="s">
        <v>5088</v>
      </c>
      <c r="E3065" s="48" t="s">
        <v>2791</v>
      </c>
      <c r="F3065" s="75" t="s">
        <v>4619</v>
      </c>
      <c r="G3065" s="246"/>
      <c r="H3065" s="44"/>
      <c r="I3065" s="83"/>
      <c r="J3065" s="39"/>
      <c r="K3065" s="246"/>
      <c r="L3065" s="118">
        <v>38362</v>
      </c>
      <c r="M3065" s="242">
        <v>40575</v>
      </c>
      <c r="N3065" t="str">
        <f t="shared" si="102"/>
        <v/>
      </c>
    </row>
    <row r="3066" spans="1:14" hidden="1" outlineLevel="2">
      <c r="A3066" s="285"/>
      <c r="B3066" s="332">
        <f t="shared" si="101"/>
        <v>170</v>
      </c>
      <c r="C3066" s="58" t="s">
        <v>5089</v>
      </c>
      <c r="D3066" s="139" t="s">
        <v>5090</v>
      </c>
      <c r="E3066" s="48" t="s">
        <v>2791</v>
      </c>
      <c r="F3066" s="75" t="s">
        <v>4619</v>
      </c>
      <c r="G3066" s="246"/>
      <c r="H3066" s="44"/>
      <c r="I3066" s="83"/>
      <c r="J3066" s="39"/>
      <c r="K3066" s="246"/>
      <c r="L3066" s="118">
        <v>38362</v>
      </c>
      <c r="M3066" s="242">
        <v>40575</v>
      </c>
      <c r="N3066" t="str">
        <f t="shared" si="102"/>
        <v/>
      </c>
    </row>
    <row r="3067" spans="1:14" hidden="1" outlineLevel="2">
      <c r="A3067" s="285"/>
      <c r="B3067" s="332">
        <f t="shared" si="101"/>
        <v>170</v>
      </c>
      <c r="C3067" s="58" t="s">
        <v>5091</v>
      </c>
      <c r="D3067" s="139" t="s">
        <v>5092</v>
      </c>
      <c r="E3067" s="48" t="s">
        <v>2791</v>
      </c>
      <c r="F3067" s="75" t="s">
        <v>4619</v>
      </c>
      <c r="G3067" s="246"/>
      <c r="H3067" s="44"/>
      <c r="I3067" s="83"/>
      <c r="J3067" s="39"/>
      <c r="K3067" s="246"/>
      <c r="L3067" s="118">
        <v>38362</v>
      </c>
      <c r="M3067" s="242">
        <v>40575</v>
      </c>
      <c r="N3067" t="str">
        <f t="shared" si="102"/>
        <v/>
      </c>
    </row>
    <row r="3068" spans="1:14" hidden="1" outlineLevel="2">
      <c r="A3068" s="285"/>
      <c r="B3068" s="332">
        <f t="shared" si="101"/>
        <v>170</v>
      </c>
      <c r="C3068" s="58" t="s">
        <v>5093</v>
      </c>
      <c r="D3068" s="139" t="s">
        <v>5094</v>
      </c>
      <c r="E3068" s="48" t="s">
        <v>2791</v>
      </c>
      <c r="F3068" s="75" t="s">
        <v>4619</v>
      </c>
      <c r="G3068" s="246"/>
      <c r="H3068" s="44"/>
      <c r="I3068" s="83"/>
      <c r="J3068" s="39"/>
      <c r="K3068" s="246"/>
      <c r="L3068" s="118">
        <v>38362</v>
      </c>
      <c r="M3068" s="242">
        <v>40575</v>
      </c>
      <c r="N3068" t="str">
        <f t="shared" si="102"/>
        <v/>
      </c>
    </row>
    <row r="3069" spans="1:14" hidden="1" outlineLevel="2">
      <c r="A3069" s="285"/>
      <c r="B3069" s="332">
        <f t="shared" si="101"/>
        <v>170</v>
      </c>
      <c r="C3069" s="58" t="s">
        <v>5095</v>
      </c>
      <c r="D3069" s="139" t="s">
        <v>5096</v>
      </c>
      <c r="E3069" s="48" t="s">
        <v>2791</v>
      </c>
      <c r="F3069" s="75" t="s">
        <v>4619</v>
      </c>
      <c r="G3069" s="246"/>
      <c r="H3069" s="44"/>
      <c r="I3069" s="83"/>
      <c r="J3069" s="39"/>
      <c r="K3069" s="246"/>
      <c r="L3069" s="118">
        <v>38362</v>
      </c>
      <c r="M3069" s="242">
        <v>40575</v>
      </c>
      <c r="N3069" t="str">
        <f t="shared" si="102"/>
        <v/>
      </c>
    </row>
    <row r="3070" spans="1:14" hidden="1" outlineLevel="2">
      <c r="A3070" s="285"/>
      <c r="B3070" s="332">
        <f t="shared" si="101"/>
        <v>170</v>
      </c>
      <c r="C3070" s="58" t="s">
        <v>5097</v>
      </c>
      <c r="D3070" s="139" t="s">
        <v>5098</v>
      </c>
      <c r="E3070" s="48" t="s">
        <v>2791</v>
      </c>
      <c r="F3070" s="75" t="s">
        <v>4619</v>
      </c>
      <c r="G3070" s="246"/>
      <c r="H3070" s="44"/>
      <c r="I3070" s="83"/>
      <c r="J3070" s="39"/>
      <c r="K3070" s="246"/>
      <c r="L3070" s="118">
        <v>38362</v>
      </c>
      <c r="M3070" s="242">
        <v>40575</v>
      </c>
      <c r="N3070" t="str">
        <f t="shared" si="102"/>
        <v/>
      </c>
    </row>
    <row r="3071" spans="1:14" hidden="1" outlineLevel="2">
      <c r="A3071" s="285"/>
      <c r="B3071" s="332">
        <f t="shared" ref="B3071:B3134" si="103">IF(A3071&gt;0,A3071,B3070)</f>
        <v>170</v>
      </c>
      <c r="C3071" s="58" t="s">
        <v>5099</v>
      </c>
      <c r="D3071" s="139" t="s">
        <v>5100</v>
      </c>
      <c r="E3071" s="48" t="s">
        <v>2791</v>
      </c>
      <c r="F3071" s="75" t="s">
        <v>4619</v>
      </c>
      <c r="G3071" s="246"/>
      <c r="H3071" s="44"/>
      <c r="I3071" s="83"/>
      <c r="J3071" s="39"/>
      <c r="K3071" s="246"/>
      <c r="L3071" s="118">
        <v>38362</v>
      </c>
      <c r="M3071" s="242">
        <v>40575</v>
      </c>
      <c r="N3071" t="str">
        <f t="shared" si="102"/>
        <v/>
      </c>
    </row>
    <row r="3072" spans="1:14" hidden="1" outlineLevel="2">
      <c r="A3072" s="285"/>
      <c r="B3072" s="332">
        <f t="shared" si="103"/>
        <v>170</v>
      </c>
      <c r="C3072" s="58" t="s">
        <v>5101</v>
      </c>
      <c r="D3072" s="139" t="s">
        <v>5102</v>
      </c>
      <c r="E3072" s="48" t="s">
        <v>2791</v>
      </c>
      <c r="F3072" s="75" t="s">
        <v>4619</v>
      </c>
      <c r="G3072" s="246"/>
      <c r="H3072" s="243"/>
      <c r="I3072" s="83"/>
      <c r="J3072" s="39"/>
      <c r="K3072" s="246"/>
      <c r="L3072" s="118">
        <v>38362</v>
      </c>
      <c r="M3072" s="242">
        <v>40575</v>
      </c>
      <c r="N3072" t="str">
        <f t="shared" si="102"/>
        <v/>
      </c>
    </row>
    <row r="3073" spans="1:14" s="297" customFormat="1" ht="39.6" hidden="1" outlineLevel="1">
      <c r="A3073" s="307">
        <v>171</v>
      </c>
      <c r="B3073" s="332">
        <f t="shared" si="103"/>
        <v>171</v>
      </c>
      <c r="C3073" s="38" t="s">
        <v>6993</v>
      </c>
      <c r="D3073" s="40" t="s">
        <v>6994</v>
      </c>
      <c r="E3073" s="63" t="s">
        <v>1938</v>
      </c>
      <c r="F3073" s="63" t="s">
        <v>1939</v>
      </c>
      <c r="G3073" s="40" t="s">
        <v>6992</v>
      </c>
      <c r="H3073" s="523"/>
      <c r="I3073" s="523"/>
      <c r="J3073" s="522" t="s">
        <v>6995</v>
      </c>
      <c r="K3073" s="522"/>
      <c r="L3073" s="80">
        <v>43497</v>
      </c>
      <c r="M3073" s="80"/>
      <c r="N3073" t="str">
        <f t="shared" si="102"/>
        <v/>
      </c>
    </row>
    <row r="3074" spans="1:14" ht="39.6" hidden="1" outlineLevel="1">
      <c r="A3074" s="307">
        <v>172</v>
      </c>
      <c r="B3074" s="332">
        <f t="shared" si="103"/>
        <v>172</v>
      </c>
      <c r="C3074" s="376" t="s">
        <v>6424</v>
      </c>
      <c r="D3074" s="63" t="s">
        <v>6421</v>
      </c>
      <c r="E3074" s="40" t="s">
        <v>1938</v>
      </c>
      <c r="F3074" s="40" t="s">
        <v>1939</v>
      </c>
      <c r="G3074" s="40" t="s">
        <v>6376</v>
      </c>
      <c r="H3074" s="44"/>
      <c r="I3074" s="44"/>
      <c r="J3074" s="596" t="s">
        <v>6420</v>
      </c>
      <c r="K3074" s="40"/>
      <c r="L3074" s="80">
        <v>42767</v>
      </c>
      <c r="M3074" s="80"/>
      <c r="N3074" t="str">
        <f t="shared" si="102"/>
        <v/>
      </c>
    </row>
    <row r="3075" spans="1:14" ht="39.6" hidden="1" outlineLevel="1">
      <c r="A3075" s="307">
        <v>173</v>
      </c>
      <c r="B3075" s="332">
        <f t="shared" si="103"/>
        <v>173</v>
      </c>
      <c r="C3075" s="376" t="s">
        <v>6422</v>
      </c>
      <c r="D3075" s="63" t="s">
        <v>6423</v>
      </c>
      <c r="E3075" s="40" t="s">
        <v>1938</v>
      </c>
      <c r="F3075" s="40" t="s">
        <v>1939</v>
      </c>
      <c r="G3075" s="40" t="s">
        <v>6376</v>
      </c>
      <c r="H3075" s="44"/>
      <c r="I3075" s="44"/>
      <c r="J3075" s="596" t="s">
        <v>6420</v>
      </c>
      <c r="K3075" s="40"/>
      <c r="L3075" s="80">
        <v>42767</v>
      </c>
      <c r="M3075" s="80"/>
      <c r="N3075" t="str">
        <f t="shared" si="102"/>
        <v/>
      </c>
    </row>
    <row r="3076" spans="1:14" ht="26.4" hidden="1" outlineLevel="1">
      <c r="A3076" s="307">
        <v>174</v>
      </c>
      <c r="B3076" s="332">
        <f t="shared" si="103"/>
        <v>174</v>
      </c>
      <c r="C3076" s="38" t="s">
        <v>5071</v>
      </c>
      <c r="D3076" s="63" t="s">
        <v>4820</v>
      </c>
      <c r="E3076" s="63" t="s">
        <v>1938</v>
      </c>
      <c r="F3076" s="63" t="s">
        <v>1939</v>
      </c>
      <c r="G3076" s="65" t="s">
        <v>1083</v>
      </c>
      <c r="H3076" s="44"/>
      <c r="I3076" s="44"/>
      <c r="J3076" s="52" t="s">
        <v>4821</v>
      </c>
      <c r="K3076" s="65"/>
      <c r="L3076" s="80">
        <v>39845</v>
      </c>
      <c r="M3076" s="80"/>
      <c r="N3076" t="str">
        <f t="shared" si="102"/>
        <v/>
      </c>
    </row>
    <row r="3077" spans="1:14" ht="39.6" hidden="1" outlineLevel="1">
      <c r="A3077" s="307">
        <v>175</v>
      </c>
      <c r="B3077" s="332">
        <f t="shared" si="103"/>
        <v>175</v>
      </c>
      <c r="C3077" s="379" t="s">
        <v>6541</v>
      </c>
      <c r="D3077" s="63" t="s">
        <v>6413</v>
      </c>
      <c r="E3077" s="40" t="s">
        <v>1938</v>
      </c>
      <c r="F3077" s="40" t="s">
        <v>1939</v>
      </c>
      <c r="G3077" s="40" t="s">
        <v>6376</v>
      </c>
      <c r="H3077" s="44"/>
      <c r="I3077" s="44"/>
      <c r="J3077" s="596"/>
      <c r="K3077" s="40"/>
      <c r="L3077" s="80">
        <v>42767</v>
      </c>
      <c r="M3077" s="80"/>
      <c r="N3077" t="str">
        <f t="shared" si="102"/>
        <v/>
      </c>
    </row>
    <row r="3078" spans="1:14" ht="39.6" hidden="1" outlineLevel="1">
      <c r="A3078" s="307">
        <v>176</v>
      </c>
      <c r="B3078" s="332">
        <f t="shared" si="103"/>
        <v>176</v>
      </c>
      <c r="C3078" s="379" t="s">
        <v>6542</v>
      </c>
      <c r="D3078" s="63" t="s">
        <v>6412</v>
      </c>
      <c r="E3078" s="40" t="s">
        <v>1938</v>
      </c>
      <c r="F3078" s="40" t="s">
        <v>1939</v>
      </c>
      <c r="G3078" s="40" t="s">
        <v>6376</v>
      </c>
      <c r="H3078" s="44"/>
      <c r="I3078" s="44"/>
      <c r="J3078" s="596"/>
      <c r="K3078" s="40"/>
      <c r="L3078" s="80">
        <v>42767</v>
      </c>
      <c r="M3078" s="80"/>
      <c r="N3078" t="str">
        <f t="shared" si="102"/>
        <v/>
      </c>
    </row>
    <row r="3079" spans="1:14" ht="39.6" hidden="1" outlineLevel="1">
      <c r="A3079" s="307">
        <v>177</v>
      </c>
      <c r="B3079" s="332">
        <f t="shared" si="103"/>
        <v>177</v>
      </c>
      <c r="C3079" s="379" t="s">
        <v>6543</v>
      </c>
      <c r="D3079" s="63" t="s">
        <v>6415</v>
      </c>
      <c r="E3079" s="40" t="s">
        <v>1938</v>
      </c>
      <c r="F3079" s="40" t="s">
        <v>1939</v>
      </c>
      <c r="G3079" s="40" t="s">
        <v>6376</v>
      </c>
      <c r="H3079" s="44"/>
      <c r="I3079" s="44"/>
      <c r="J3079" s="596"/>
      <c r="K3079" s="40"/>
      <c r="L3079" s="80">
        <v>42767</v>
      </c>
      <c r="M3079" s="80"/>
      <c r="N3079" t="str">
        <f t="shared" si="102"/>
        <v/>
      </c>
    </row>
    <row r="3080" spans="1:14" ht="39.6" hidden="1" outlineLevel="1">
      <c r="A3080" s="307">
        <v>178</v>
      </c>
      <c r="B3080" s="332">
        <f t="shared" si="103"/>
        <v>178</v>
      </c>
      <c r="C3080" s="379" t="s">
        <v>6544</v>
      </c>
      <c r="D3080" s="63" t="s">
        <v>6416</v>
      </c>
      <c r="E3080" s="40" t="s">
        <v>1938</v>
      </c>
      <c r="F3080" s="40" t="s">
        <v>1939</v>
      </c>
      <c r="G3080" s="40" t="s">
        <v>6376</v>
      </c>
      <c r="H3080" s="44"/>
      <c r="I3080" s="44"/>
      <c r="J3080" s="596"/>
      <c r="K3080" s="40"/>
      <c r="L3080" s="80">
        <v>42767</v>
      </c>
      <c r="M3080" s="80"/>
      <c r="N3080" t="str">
        <f t="shared" si="102"/>
        <v/>
      </c>
    </row>
    <row r="3081" spans="1:14" ht="39.6" hidden="1" outlineLevel="1">
      <c r="A3081" s="307">
        <v>179</v>
      </c>
      <c r="B3081" s="332">
        <f t="shared" si="103"/>
        <v>179</v>
      </c>
      <c r="C3081" s="379" t="s">
        <v>6417</v>
      </c>
      <c r="D3081" s="63" t="s">
        <v>6414</v>
      </c>
      <c r="E3081" s="40" t="s">
        <v>1938</v>
      </c>
      <c r="F3081" s="40" t="s">
        <v>1939</v>
      </c>
      <c r="G3081" s="40" t="s">
        <v>6376</v>
      </c>
      <c r="H3081" s="44"/>
      <c r="I3081" s="44"/>
      <c r="J3081" s="596"/>
      <c r="K3081" s="40"/>
      <c r="L3081" s="80">
        <v>42767</v>
      </c>
      <c r="M3081" s="80"/>
      <c r="N3081" t="str">
        <f t="shared" si="102"/>
        <v/>
      </c>
    </row>
    <row r="3082" spans="1:14" ht="52.8" hidden="1" outlineLevel="1" collapsed="1">
      <c r="A3082" s="307">
        <v>180</v>
      </c>
      <c r="B3082" s="332">
        <f t="shared" si="103"/>
        <v>180</v>
      </c>
      <c r="C3082" s="30" t="s">
        <v>3763</v>
      </c>
      <c r="D3082" s="583"/>
      <c r="E3082" s="153" t="s">
        <v>2798</v>
      </c>
      <c r="F3082" s="63" t="s">
        <v>5355</v>
      </c>
      <c r="G3082" s="40" t="s">
        <v>6273</v>
      </c>
      <c r="H3082" s="44" t="s">
        <v>5361</v>
      </c>
      <c r="I3082" s="45" t="s">
        <v>5285</v>
      </c>
      <c r="J3082" s="110" t="s">
        <v>1222</v>
      </c>
      <c r="K3082" s="65"/>
      <c r="L3082" s="154">
        <v>38362</v>
      </c>
      <c r="M3082" s="80">
        <v>42401</v>
      </c>
      <c r="N3082" t="str">
        <f t="shared" si="102"/>
        <v/>
      </c>
    </row>
    <row r="3083" spans="1:14" hidden="1" outlineLevel="2">
      <c r="A3083" s="285"/>
      <c r="B3083" s="332">
        <f t="shared" si="103"/>
        <v>180</v>
      </c>
      <c r="C3083" s="407" t="s">
        <v>440</v>
      </c>
      <c r="D3083" s="589" t="s">
        <v>431</v>
      </c>
      <c r="E3083" s="75" t="s">
        <v>1938</v>
      </c>
      <c r="F3083" s="75" t="s">
        <v>4675</v>
      </c>
      <c r="G3083" s="245"/>
      <c r="H3083" s="44"/>
      <c r="I3083" s="45"/>
      <c r="J3083" s="247"/>
      <c r="K3083" s="462"/>
      <c r="L3083" s="242">
        <v>39673</v>
      </c>
      <c r="M3083" s="242"/>
      <c r="N3083" t="str">
        <f t="shared" si="102"/>
        <v/>
      </c>
    </row>
    <row r="3084" spans="1:14" hidden="1" outlineLevel="2">
      <c r="A3084" s="285"/>
      <c r="B3084" s="332">
        <f t="shared" si="103"/>
        <v>180</v>
      </c>
      <c r="C3084" s="407" t="s">
        <v>437</v>
      </c>
      <c r="D3084" s="590" t="s">
        <v>432</v>
      </c>
      <c r="E3084" s="210" t="s">
        <v>1938</v>
      </c>
      <c r="F3084" s="210" t="s">
        <v>4675</v>
      </c>
      <c r="G3084" s="246"/>
      <c r="H3084" s="83"/>
      <c r="I3084" s="83"/>
      <c r="J3084" s="39"/>
      <c r="K3084" s="359"/>
      <c r="L3084" s="82">
        <v>39673</v>
      </c>
      <c r="M3084" s="82"/>
      <c r="N3084" t="str">
        <f t="shared" si="102"/>
        <v/>
      </c>
    </row>
    <row r="3085" spans="1:14" ht="26.4" hidden="1" outlineLevel="2">
      <c r="A3085" s="285"/>
      <c r="B3085" s="332">
        <f t="shared" si="103"/>
        <v>180</v>
      </c>
      <c r="C3085" s="407" t="s">
        <v>6584</v>
      </c>
      <c r="D3085" s="590" t="s">
        <v>6585</v>
      </c>
      <c r="E3085" s="210" t="s">
        <v>1938</v>
      </c>
      <c r="F3085" s="210" t="s">
        <v>4676</v>
      </c>
      <c r="G3085" s="246" t="s">
        <v>5360</v>
      </c>
      <c r="H3085" s="83">
        <v>44016</v>
      </c>
      <c r="I3085" s="83" t="s">
        <v>5286</v>
      </c>
      <c r="J3085" s="39"/>
      <c r="K3085" s="359"/>
      <c r="L3085" s="82">
        <v>43132</v>
      </c>
      <c r="M3085" s="82"/>
      <c r="N3085" t="str">
        <f t="shared" si="102"/>
        <v/>
      </c>
    </row>
    <row r="3086" spans="1:14" ht="26.4" hidden="1" outlineLevel="2">
      <c r="A3086" s="285"/>
      <c r="B3086" s="332">
        <f t="shared" si="103"/>
        <v>180</v>
      </c>
      <c r="C3086" s="407" t="s">
        <v>436</v>
      </c>
      <c r="D3086" s="590" t="s">
        <v>430</v>
      </c>
      <c r="E3086" s="210" t="s">
        <v>1938</v>
      </c>
      <c r="F3086" s="210" t="s">
        <v>4675</v>
      </c>
      <c r="G3086" s="246" t="s">
        <v>41</v>
      </c>
      <c r="H3086" s="44"/>
      <c r="I3086" s="45"/>
      <c r="J3086" s="39"/>
      <c r="K3086" s="359"/>
      <c r="L3086" s="82">
        <v>39673</v>
      </c>
      <c r="M3086" s="82"/>
      <c r="N3086" t="str">
        <f t="shared" si="102"/>
        <v/>
      </c>
    </row>
    <row r="3087" spans="1:14" ht="26.4" hidden="1" outlineLevel="2">
      <c r="A3087" s="285"/>
      <c r="B3087" s="332">
        <f t="shared" si="103"/>
        <v>180</v>
      </c>
      <c r="C3087" s="407" t="s">
        <v>438</v>
      </c>
      <c r="D3087" s="590" t="s">
        <v>433</v>
      </c>
      <c r="E3087" s="210" t="s">
        <v>1938</v>
      </c>
      <c r="F3087" s="210" t="s">
        <v>4675</v>
      </c>
      <c r="G3087" s="246"/>
      <c r="H3087" s="44"/>
      <c r="I3087" s="45"/>
      <c r="J3087" s="39"/>
      <c r="K3087" s="359"/>
      <c r="L3087" s="82">
        <v>39673</v>
      </c>
      <c r="M3087" s="82"/>
      <c r="N3087" t="str">
        <f t="shared" ref="N3087:N3150" si="104">IF(D3087="NA","",IF(COUNTIF($D$2:$D$4998,D3087)&gt;1,"DUPLICATE",""))</f>
        <v/>
      </c>
    </row>
    <row r="3088" spans="1:14" ht="26.4" hidden="1" outlineLevel="2">
      <c r="A3088" s="285"/>
      <c r="B3088" s="332">
        <f t="shared" si="103"/>
        <v>180</v>
      </c>
      <c r="C3088" s="407" t="s">
        <v>439</v>
      </c>
      <c r="D3088" s="590" t="s">
        <v>434</v>
      </c>
      <c r="E3088" s="210" t="s">
        <v>1938</v>
      </c>
      <c r="F3088" s="155" t="s">
        <v>4675</v>
      </c>
      <c r="G3088" s="246"/>
      <c r="H3088" s="44"/>
      <c r="I3088" s="45"/>
      <c r="J3088" s="39"/>
      <c r="K3088" s="359"/>
      <c r="L3088" s="82">
        <v>39673</v>
      </c>
      <c r="M3088" s="82"/>
      <c r="N3088" t="str">
        <f t="shared" si="104"/>
        <v/>
      </c>
    </row>
    <row r="3089" spans="1:14" ht="26.4" hidden="1" outlineLevel="2">
      <c r="A3089" s="285"/>
      <c r="B3089" s="332">
        <f t="shared" si="103"/>
        <v>180</v>
      </c>
      <c r="C3089" s="407" t="s">
        <v>3474</v>
      </c>
      <c r="D3089" s="590" t="s">
        <v>435</v>
      </c>
      <c r="E3089" s="210" t="s">
        <v>1938</v>
      </c>
      <c r="F3089" s="155" t="s">
        <v>4675</v>
      </c>
      <c r="G3089" s="246"/>
      <c r="H3089" s="44"/>
      <c r="I3089" s="45"/>
      <c r="J3089" s="39"/>
      <c r="K3089" s="359"/>
      <c r="L3089" s="82">
        <v>39673</v>
      </c>
      <c r="M3089" s="82"/>
      <c r="N3089" t="str">
        <f t="shared" si="104"/>
        <v/>
      </c>
    </row>
    <row r="3090" spans="1:14" ht="26.4" hidden="1" outlineLevel="2">
      <c r="A3090" s="285"/>
      <c r="B3090" s="332">
        <f t="shared" si="103"/>
        <v>180</v>
      </c>
      <c r="C3090" s="407" t="s">
        <v>374</v>
      </c>
      <c r="D3090" s="590" t="s">
        <v>375</v>
      </c>
      <c r="E3090" s="210" t="s">
        <v>2791</v>
      </c>
      <c r="F3090" s="210" t="s">
        <v>4676</v>
      </c>
      <c r="G3090" s="246" t="s">
        <v>6590</v>
      </c>
      <c r="H3090" s="83">
        <v>44016</v>
      </c>
      <c r="I3090" s="83" t="s">
        <v>5286</v>
      </c>
      <c r="J3090" s="39" t="s">
        <v>1282</v>
      </c>
      <c r="K3090" s="359"/>
      <c r="L3090" s="82">
        <v>40940</v>
      </c>
      <c r="M3090" s="82">
        <v>43132</v>
      </c>
      <c r="N3090" t="str">
        <f t="shared" si="104"/>
        <v/>
      </c>
    </row>
    <row r="3091" spans="1:14" hidden="1" outlineLevel="2">
      <c r="A3091" s="285"/>
      <c r="B3091" s="332">
        <f t="shared" si="103"/>
        <v>180</v>
      </c>
      <c r="C3091" s="407" t="s">
        <v>6221</v>
      </c>
      <c r="D3091" s="590" t="s">
        <v>6222</v>
      </c>
      <c r="E3091" s="210" t="s">
        <v>1938</v>
      </c>
      <c r="F3091" s="210" t="s">
        <v>4676</v>
      </c>
      <c r="G3091" s="246" t="s">
        <v>6268</v>
      </c>
      <c r="H3091" s="83"/>
      <c r="I3091" s="83"/>
      <c r="J3091" s="39"/>
      <c r="K3091" s="359"/>
      <c r="L3091" s="82">
        <v>42401</v>
      </c>
      <c r="M3091" s="82"/>
      <c r="N3091" t="str">
        <f t="shared" si="104"/>
        <v/>
      </c>
    </row>
    <row r="3092" spans="1:14" ht="26.4" hidden="1" outlineLevel="2">
      <c r="A3092" s="285"/>
      <c r="B3092" s="332">
        <f t="shared" si="103"/>
        <v>180</v>
      </c>
      <c r="C3092" s="395" t="s">
        <v>6655</v>
      </c>
      <c r="D3092" s="584"/>
      <c r="E3092" s="607" t="s">
        <v>1938</v>
      </c>
      <c r="F3092" s="607" t="s">
        <v>1939</v>
      </c>
      <c r="G3092" s="607" t="s">
        <v>6374</v>
      </c>
      <c r="H3092" s="608"/>
      <c r="I3092" s="608"/>
      <c r="J3092" s="584" t="s">
        <v>6656</v>
      </c>
      <c r="K3092" s="608"/>
      <c r="L3092" s="609">
        <v>43132</v>
      </c>
      <c r="M3092" s="608"/>
      <c r="N3092" t="str">
        <f t="shared" si="104"/>
        <v/>
      </c>
    </row>
    <row r="3093" spans="1:14" ht="26.4" hidden="1" outlineLevel="2">
      <c r="A3093" s="285"/>
      <c r="B3093" s="332">
        <f t="shared" si="103"/>
        <v>180</v>
      </c>
      <c r="C3093" s="407" t="s">
        <v>6223</v>
      </c>
      <c r="D3093" s="590" t="s">
        <v>6224</v>
      </c>
      <c r="E3093" s="210" t="s">
        <v>1938</v>
      </c>
      <c r="F3093" s="210" t="s">
        <v>4676</v>
      </c>
      <c r="G3093" s="246" t="s">
        <v>6268</v>
      </c>
      <c r="H3093" s="83"/>
      <c r="I3093" s="83"/>
      <c r="J3093" s="39"/>
      <c r="K3093" s="359"/>
      <c r="L3093" s="82">
        <v>42401</v>
      </c>
      <c r="M3093" s="82"/>
      <c r="N3093" t="str">
        <f t="shared" si="104"/>
        <v/>
      </c>
    </row>
    <row r="3094" spans="1:14" ht="26.4" hidden="1" outlineLevel="2">
      <c r="A3094" s="285"/>
      <c r="B3094" s="332">
        <f t="shared" si="103"/>
        <v>180</v>
      </c>
      <c r="C3094" s="407" t="s">
        <v>611</v>
      </c>
      <c r="D3094" s="590" t="s">
        <v>612</v>
      </c>
      <c r="E3094" s="210" t="s">
        <v>2798</v>
      </c>
      <c r="F3094" s="210" t="s">
        <v>4676</v>
      </c>
      <c r="G3094" s="246" t="s">
        <v>5360</v>
      </c>
      <c r="H3094" s="83">
        <v>42056</v>
      </c>
      <c r="I3094" s="83" t="s">
        <v>5286</v>
      </c>
      <c r="J3094" s="39"/>
      <c r="K3094" s="359"/>
      <c r="L3094" s="82">
        <v>38362</v>
      </c>
      <c r="M3094" s="82">
        <v>42231</v>
      </c>
      <c r="N3094" t="str">
        <f t="shared" si="104"/>
        <v/>
      </c>
    </row>
    <row r="3095" spans="1:14" ht="26.4" hidden="1" outlineLevel="2">
      <c r="A3095" s="285"/>
      <c r="B3095" s="332">
        <f t="shared" si="103"/>
        <v>180</v>
      </c>
      <c r="C3095" s="407" t="s">
        <v>613</v>
      </c>
      <c r="D3095" s="590" t="s">
        <v>614</v>
      </c>
      <c r="E3095" s="210" t="s">
        <v>1938</v>
      </c>
      <c r="F3095" s="210" t="s">
        <v>4676</v>
      </c>
      <c r="G3095" s="246" t="s">
        <v>6590</v>
      </c>
      <c r="H3095" s="83">
        <v>44016</v>
      </c>
      <c r="I3095" s="83" t="s">
        <v>5286</v>
      </c>
      <c r="J3095" s="39"/>
      <c r="K3095" s="359"/>
      <c r="L3095" s="82">
        <v>38362</v>
      </c>
      <c r="M3095" s="82">
        <v>43132</v>
      </c>
      <c r="N3095" t="str">
        <f t="shared" si="104"/>
        <v/>
      </c>
    </row>
    <row r="3096" spans="1:14" ht="26.4" hidden="1" outlineLevel="2">
      <c r="A3096" s="285"/>
      <c r="B3096" s="332">
        <f t="shared" si="103"/>
        <v>180</v>
      </c>
      <c r="C3096" s="407" t="s">
        <v>615</v>
      </c>
      <c r="D3096" s="590" t="s">
        <v>616</v>
      </c>
      <c r="E3096" s="210" t="s">
        <v>2798</v>
      </c>
      <c r="F3096" s="210" t="s">
        <v>4676</v>
      </c>
      <c r="G3096" s="246" t="s">
        <v>5360</v>
      </c>
      <c r="H3096" s="83">
        <v>42056</v>
      </c>
      <c r="I3096" s="83" t="s">
        <v>5286</v>
      </c>
      <c r="J3096" s="39"/>
      <c r="K3096" s="359"/>
      <c r="L3096" s="82">
        <v>38362</v>
      </c>
      <c r="M3096" s="82">
        <v>42231</v>
      </c>
      <c r="N3096" t="str">
        <f t="shared" si="104"/>
        <v/>
      </c>
    </row>
    <row r="3097" spans="1:14" ht="26.4" hidden="1" outlineLevel="2">
      <c r="A3097" s="285"/>
      <c r="B3097" s="332">
        <f t="shared" si="103"/>
        <v>180</v>
      </c>
      <c r="C3097" s="407" t="s">
        <v>617</v>
      </c>
      <c r="D3097" s="590" t="s">
        <v>618</v>
      </c>
      <c r="E3097" s="210" t="s">
        <v>2798</v>
      </c>
      <c r="F3097" s="210" t="s">
        <v>4676</v>
      </c>
      <c r="G3097" s="246" t="s">
        <v>5360</v>
      </c>
      <c r="H3097" s="83">
        <v>42056</v>
      </c>
      <c r="I3097" s="83" t="s">
        <v>5286</v>
      </c>
      <c r="J3097" s="39"/>
      <c r="K3097" s="359"/>
      <c r="L3097" s="82">
        <v>38362</v>
      </c>
      <c r="M3097" s="82">
        <v>42231</v>
      </c>
      <c r="N3097" t="str">
        <f t="shared" si="104"/>
        <v/>
      </c>
    </row>
    <row r="3098" spans="1:14" ht="79.2" hidden="1" outlineLevel="2">
      <c r="A3098" s="285"/>
      <c r="B3098" s="332">
        <f t="shared" si="103"/>
        <v>180</v>
      </c>
      <c r="C3098" s="407" t="s">
        <v>6704</v>
      </c>
      <c r="D3098" s="590" t="s">
        <v>6705</v>
      </c>
      <c r="E3098" s="210" t="s">
        <v>1938</v>
      </c>
      <c r="F3098" s="210" t="s">
        <v>4675</v>
      </c>
      <c r="G3098" s="246" t="s">
        <v>6706</v>
      </c>
      <c r="H3098" s="83"/>
      <c r="I3098" s="83"/>
      <c r="J3098" s="39" t="s">
        <v>6708</v>
      </c>
      <c r="K3098" s="359"/>
      <c r="L3098" s="82">
        <v>43497</v>
      </c>
      <c r="M3098" s="82"/>
      <c r="N3098" t="str">
        <f t="shared" si="104"/>
        <v/>
      </c>
    </row>
    <row r="3099" spans="1:14" ht="26.4" hidden="1" outlineLevel="2">
      <c r="A3099" s="285"/>
      <c r="B3099" s="332">
        <f t="shared" si="103"/>
        <v>180</v>
      </c>
      <c r="C3099" s="395" t="s">
        <v>6624</v>
      </c>
      <c r="D3099" s="584" t="s">
        <v>6623</v>
      </c>
      <c r="E3099" s="607" t="s">
        <v>1938</v>
      </c>
      <c r="F3099" s="607" t="s">
        <v>4676</v>
      </c>
      <c r="G3099" s="607" t="s">
        <v>5357</v>
      </c>
      <c r="H3099" s="611"/>
      <c r="I3099" s="611"/>
      <c r="J3099" s="584" t="s">
        <v>6687</v>
      </c>
      <c r="K3099" s="611"/>
      <c r="L3099" s="609">
        <v>43132</v>
      </c>
      <c r="M3099" s="80">
        <v>43497</v>
      </c>
      <c r="N3099" t="str">
        <f t="shared" si="104"/>
        <v/>
      </c>
    </row>
    <row r="3100" spans="1:14" hidden="1" outlineLevel="2">
      <c r="A3100" s="285"/>
      <c r="B3100" s="332">
        <f t="shared" si="103"/>
        <v>180</v>
      </c>
      <c r="C3100" s="407" t="s">
        <v>5376</v>
      </c>
      <c r="D3100" s="590" t="s">
        <v>5387</v>
      </c>
      <c r="E3100" s="210" t="s">
        <v>1938</v>
      </c>
      <c r="F3100" s="210" t="s">
        <v>4676</v>
      </c>
      <c r="G3100" s="246" t="s">
        <v>6268</v>
      </c>
      <c r="H3100" s="83"/>
      <c r="I3100" s="83"/>
      <c r="J3100" s="39"/>
      <c r="K3100" s="359"/>
      <c r="L3100" s="82">
        <v>41852</v>
      </c>
      <c r="M3100" s="82"/>
      <c r="N3100" t="str">
        <f t="shared" si="104"/>
        <v/>
      </c>
    </row>
    <row r="3101" spans="1:14" ht="26.4" hidden="1" outlineLevel="2">
      <c r="A3101" s="285"/>
      <c r="B3101" s="332">
        <f t="shared" si="103"/>
        <v>180</v>
      </c>
      <c r="C3101" s="407" t="s">
        <v>619</v>
      </c>
      <c r="D3101" s="590" t="s">
        <v>2888</v>
      </c>
      <c r="E3101" s="210" t="s">
        <v>2798</v>
      </c>
      <c r="F3101" s="210" t="s">
        <v>4676</v>
      </c>
      <c r="G3101" s="246" t="s">
        <v>6274</v>
      </c>
      <c r="H3101" s="83">
        <v>42056</v>
      </c>
      <c r="I3101" s="83" t="s">
        <v>5286</v>
      </c>
      <c r="J3101" s="39"/>
      <c r="K3101" s="359"/>
      <c r="L3101" s="82">
        <v>40210</v>
      </c>
      <c r="M3101" s="82">
        <v>42231</v>
      </c>
      <c r="N3101" t="str">
        <f t="shared" si="104"/>
        <v/>
      </c>
    </row>
    <row r="3102" spans="1:14" ht="26.4" hidden="1" outlineLevel="2">
      <c r="A3102" s="285"/>
      <c r="B3102" s="332">
        <f t="shared" si="103"/>
        <v>180</v>
      </c>
      <c r="C3102" s="407" t="s">
        <v>620</v>
      </c>
      <c r="D3102" s="590" t="s">
        <v>621</v>
      </c>
      <c r="E3102" s="210" t="s">
        <v>1938</v>
      </c>
      <c r="F3102" s="210" t="s">
        <v>4676</v>
      </c>
      <c r="G3102" s="246" t="s">
        <v>6590</v>
      </c>
      <c r="H3102" s="83">
        <v>44016</v>
      </c>
      <c r="I3102" s="83" t="s">
        <v>5286</v>
      </c>
      <c r="J3102" s="39"/>
      <c r="K3102" s="359"/>
      <c r="L3102" s="82">
        <v>38362</v>
      </c>
      <c r="M3102" s="82">
        <v>43132</v>
      </c>
      <c r="N3102" t="str">
        <f t="shared" si="104"/>
        <v/>
      </c>
    </row>
    <row r="3103" spans="1:14" ht="26.4" hidden="1" outlineLevel="2">
      <c r="A3103" s="285"/>
      <c r="B3103" s="332">
        <f t="shared" si="103"/>
        <v>180</v>
      </c>
      <c r="C3103" s="407" t="s">
        <v>624</v>
      </c>
      <c r="D3103" s="590" t="s">
        <v>1091</v>
      </c>
      <c r="E3103" s="210" t="s">
        <v>1938</v>
      </c>
      <c r="F3103" s="210" t="s">
        <v>4676</v>
      </c>
      <c r="G3103" s="246" t="s">
        <v>6590</v>
      </c>
      <c r="H3103" s="83">
        <v>44016</v>
      </c>
      <c r="I3103" s="83" t="s">
        <v>5286</v>
      </c>
      <c r="J3103" s="39"/>
      <c r="K3103" s="359"/>
      <c r="L3103" s="82">
        <v>38362</v>
      </c>
      <c r="M3103" s="82">
        <v>43132</v>
      </c>
      <c r="N3103" t="str">
        <f t="shared" si="104"/>
        <v/>
      </c>
    </row>
    <row r="3104" spans="1:14" ht="39.6" hidden="1" outlineLevel="2">
      <c r="A3104" s="285"/>
      <c r="B3104" s="332">
        <f t="shared" si="103"/>
        <v>180</v>
      </c>
      <c r="C3104" s="407" t="s">
        <v>622</v>
      </c>
      <c r="D3104" s="590" t="s">
        <v>623</v>
      </c>
      <c r="E3104" s="210" t="s">
        <v>1938</v>
      </c>
      <c r="F3104" s="210" t="s">
        <v>4676</v>
      </c>
      <c r="G3104" s="246" t="s">
        <v>6590</v>
      </c>
      <c r="H3104" s="83">
        <v>44016</v>
      </c>
      <c r="I3104" s="83" t="s">
        <v>5286</v>
      </c>
      <c r="J3104" s="39"/>
      <c r="K3104" s="359"/>
      <c r="L3104" s="98">
        <v>38749</v>
      </c>
      <c r="M3104" s="82">
        <v>43132</v>
      </c>
      <c r="N3104" t="str">
        <f t="shared" si="104"/>
        <v/>
      </c>
    </row>
    <row r="3105" spans="1:14" hidden="1" outlineLevel="2">
      <c r="A3105" s="285"/>
      <c r="B3105" s="332">
        <f t="shared" si="103"/>
        <v>180</v>
      </c>
      <c r="C3105" s="408" t="s">
        <v>5235</v>
      </c>
      <c r="D3105" s="589" t="s">
        <v>5317</v>
      </c>
      <c r="E3105" s="75" t="s">
        <v>1938</v>
      </c>
      <c r="F3105" s="75" t="s">
        <v>1939</v>
      </c>
      <c r="G3105" s="566" t="s">
        <v>5239</v>
      </c>
      <c r="H3105" s="44"/>
      <c r="I3105" s="45"/>
      <c r="J3105" s="569" t="s">
        <v>5242</v>
      </c>
      <c r="K3105" s="462"/>
      <c r="L3105" s="152">
        <v>41306</v>
      </c>
      <c r="M3105" s="80">
        <v>41671</v>
      </c>
      <c r="N3105" t="str">
        <f t="shared" si="104"/>
        <v/>
      </c>
    </row>
    <row r="3106" spans="1:14" hidden="1" outlineLevel="2">
      <c r="A3106" s="285"/>
      <c r="B3106" s="332">
        <f t="shared" si="103"/>
        <v>180</v>
      </c>
      <c r="C3106" s="407" t="s">
        <v>5236</v>
      </c>
      <c r="D3106" s="590" t="s">
        <v>5240</v>
      </c>
      <c r="E3106" s="210" t="s">
        <v>1938</v>
      </c>
      <c r="F3106" s="210" t="s">
        <v>1939</v>
      </c>
      <c r="G3106" s="567"/>
      <c r="H3106" s="44"/>
      <c r="I3106" s="45"/>
      <c r="J3106" s="570"/>
      <c r="K3106" s="359"/>
      <c r="L3106" s="152">
        <v>41306</v>
      </c>
      <c r="M3106" s="80">
        <v>41671</v>
      </c>
      <c r="N3106" t="str">
        <f t="shared" si="104"/>
        <v/>
      </c>
    </row>
    <row r="3107" spans="1:14" hidden="1" outlineLevel="2">
      <c r="A3107" s="285"/>
      <c r="B3107" s="332">
        <f t="shared" si="103"/>
        <v>180</v>
      </c>
      <c r="C3107" s="407" t="s">
        <v>5237</v>
      </c>
      <c r="D3107" s="590" t="s">
        <v>5241</v>
      </c>
      <c r="E3107" s="210" t="s">
        <v>1938</v>
      </c>
      <c r="F3107" s="210" t="s">
        <v>1939</v>
      </c>
      <c r="G3107" s="567"/>
      <c r="H3107" s="44"/>
      <c r="I3107" s="45"/>
      <c r="J3107" s="570"/>
      <c r="K3107" s="359"/>
      <c r="L3107" s="152">
        <v>41306</v>
      </c>
      <c r="M3107" s="80">
        <v>41671</v>
      </c>
      <c r="N3107" t="str">
        <f t="shared" si="104"/>
        <v/>
      </c>
    </row>
    <row r="3108" spans="1:14" hidden="1" outlineLevel="2">
      <c r="A3108" s="285"/>
      <c r="B3108" s="332">
        <f t="shared" si="103"/>
        <v>180</v>
      </c>
      <c r="C3108" s="409" t="s">
        <v>6092</v>
      </c>
      <c r="D3108" s="591" t="s">
        <v>5238</v>
      </c>
      <c r="E3108" s="211" t="s">
        <v>1938</v>
      </c>
      <c r="F3108" s="210" t="s">
        <v>1939</v>
      </c>
      <c r="G3108" s="568"/>
      <c r="H3108" s="44"/>
      <c r="I3108" s="45"/>
      <c r="J3108" s="571"/>
      <c r="K3108" s="100"/>
      <c r="L3108" s="152">
        <v>41306</v>
      </c>
      <c r="M3108" s="80">
        <v>42231</v>
      </c>
      <c r="N3108" t="str">
        <f t="shared" si="104"/>
        <v/>
      </c>
    </row>
    <row r="3109" spans="1:14" s="232" customFormat="1" ht="39.6" hidden="1" outlineLevel="1">
      <c r="A3109" s="307">
        <v>181</v>
      </c>
      <c r="B3109" s="332">
        <f t="shared" si="103"/>
        <v>181</v>
      </c>
      <c r="C3109" s="376" t="s">
        <v>6406</v>
      </c>
      <c r="D3109" s="63" t="s">
        <v>6407</v>
      </c>
      <c r="E3109" s="40" t="s">
        <v>1938</v>
      </c>
      <c r="F3109" s="40" t="s">
        <v>1939</v>
      </c>
      <c r="G3109" s="40" t="s">
        <v>6376</v>
      </c>
      <c r="H3109" s="44"/>
      <c r="I3109" s="44"/>
      <c r="J3109" s="596"/>
      <c r="K3109" s="40"/>
      <c r="L3109" s="80">
        <v>42767</v>
      </c>
      <c r="M3109" s="80"/>
      <c r="N3109" t="str">
        <f t="shared" si="104"/>
        <v/>
      </c>
    </row>
    <row r="3110" spans="1:14" ht="39.6" hidden="1" outlineLevel="1">
      <c r="A3110" s="307">
        <v>182</v>
      </c>
      <c r="B3110" s="332">
        <f t="shared" si="103"/>
        <v>182</v>
      </c>
      <c r="C3110" s="410" t="s">
        <v>6462</v>
      </c>
      <c r="D3110" s="63" t="s">
        <v>6463</v>
      </c>
      <c r="E3110" s="40" t="s">
        <v>1938</v>
      </c>
      <c r="F3110" s="40" t="s">
        <v>1939</v>
      </c>
      <c r="G3110" s="40" t="s">
        <v>6376</v>
      </c>
      <c r="H3110" s="44"/>
      <c r="I3110" s="44"/>
      <c r="J3110" s="596"/>
      <c r="K3110" s="40"/>
      <c r="L3110" s="80">
        <v>42767</v>
      </c>
      <c r="M3110" s="80"/>
      <c r="N3110" t="str">
        <f t="shared" si="104"/>
        <v/>
      </c>
    </row>
    <row r="3111" spans="1:14" ht="26.4" hidden="1" outlineLevel="1">
      <c r="A3111" s="307">
        <v>183</v>
      </c>
      <c r="B3111" s="332">
        <f t="shared" si="103"/>
        <v>183</v>
      </c>
      <c r="C3111" s="410" t="s">
        <v>6586</v>
      </c>
      <c r="D3111" s="63" t="s">
        <v>6587</v>
      </c>
      <c r="E3111" s="40" t="s">
        <v>1938</v>
      </c>
      <c r="F3111" s="40" t="s">
        <v>4676</v>
      </c>
      <c r="G3111" s="40" t="s">
        <v>5360</v>
      </c>
      <c r="H3111" s="44">
        <v>44108</v>
      </c>
      <c r="I3111" s="44" t="s">
        <v>5286</v>
      </c>
      <c r="J3111" s="621"/>
      <c r="K3111" s="40"/>
      <c r="L3111" s="80">
        <v>43132</v>
      </c>
      <c r="M3111" s="80"/>
      <c r="N3111" t="str">
        <f t="shared" si="104"/>
        <v/>
      </c>
    </row>
    <row r="3112" spans="1:14" ht="26.4" hidden="1" outlineLevel="1" collapsed="1">
      <c r="A3112" s="307">
        <v>184</v>
      </c>
      <c r="B3112" s="332">
        <f t="shared" si="103"/>
        <v>184</v>
      </c>
      <c r="C3112" s="38" t="s">
        <v>442</v>
      </c>
      <c r="D3112" s="40"/>
      <c r="E3112" s="40" t="s">
        <v>2791</v>
      </c>
      <c r="F3112" s="40" t="s">
        <v>4619</v>
      </c>
      <c r="G3112" s="40" t="s">
        <v>1742</v>
      </c>
      <c r="H3112" s="44"/>
      <c r="I3112" s="44"/>
      <c r="J3112" s="52"/>
      <c r="K3112" s="40"/>
      <c r="L3112" s="80">
        <v>38362</v>
      </c>
      <c r="M3112" s="80">
        <v>39114</v>
      </c>
      <c r="N3112" t="str">
        <f t="shared" si="104"/>
        <v/>
      </c>
    </row>
    <row r="3113" spans="1:14" ht="66" hidden="1" outlineLevel="2">
      <c r="A3113" s="289"/>
      <c r="B3113" s="332">
        <f t="shared" si="103"/>
        <v>184</v>
      </c>
      <c r="C3113" s="57" t="s">
        <v>443</v>
      </c>
      <c r="D3113" s="156" t="s">
        <v>448</v>
      </c>
      <c r="E3113" s="245" t="s">
        <v>1938</v>
      </c>
      <c r="F3113" s="245" t="s">
        <v>1939</v>
      </c>
      <c r="G3113" s="156"/>
      <c r="H3113" s="44"/>
      <c r="I3113" s="243"/>
      <c r="J3113" s="247" t="s">
        <v>3564</v>
      </c>
      <c r="K3113" s="91"/>
      <c r="L3113" s="242">
        <v>39114</v>
      </c>
      <c r="M3113" s="96"/>
      <c r="N3113" t="str">
        <f t="shared" si="104"/>
        <v/>
      </c>
    </row>
    <row r="3114" spans="1:14" hidden="1" outlineLevel="2">
      <c r="A3114" s="285"/>
      <c r="B3114" s="332">
        <f t="shared" si="103"/>
        <v>184</v>
      </c>
      <c r="C3114" s="58" t="s">
        <v>444</v>
      </c>
      <c r="D3114" s="246" t="s">
        <v>449</v>
      </c>
      <c r="E3114" s="246" t="s">
        <v>1938</v>
      </c>
      <c r="F3114" s="246" t="s">
        <v>1939</v>
      </c>
      <c r="G3114" s="139"/>
      <c r="H3114" s="44"/>
      <c r="I3114" s="83"/>
      <c r="J3114" s="39"/>
      <c r="K3114" s="84"/>
      <c r="L3114" s="82">
        <v>39114</v>
      </c>
      <c r="M3114" s="103"/>
      <c r="N3114" t="str">
        <f t="shared" si="104"/>
        <v/>
      </c>
    </row>
    <row r="3115" spans="1:14" hidden="1" outlineLevel="2">
      <c r="A3115" s="285"/>
      <c r="B3115" s="332">
        <f t="shared" si="103"/>
        <v>184</v>
      </c>
      <c r="C3115" s="58" t="s">
        <v>445</v>
      </c>
      <c r="D3115" s="246" t="s">
        <v>450</v>
      </c>
      <c r="E3115" s="246" t="s">
        <v>1938</v>
      </c>
      <c r="F3115" s="246" t="s">
        <v>1939</v>
      </c>
      <c r="G3115" s="139"/>
      <c r="H3115" s="44"/>
      <c r="I3115" s="83"/>
      <c r="J3115" s="39"/>
      <c r="K3115" s="84"/>
      <c r="L3115" s="82">
        <v>39114</v>
      </c>
      <c r="M3115" s="103"/>
      <c r="N3115" t="str">
        <f t="shared" si="104"/>
        <v/>
      </c>
    </row>
    <row r="3116" spans="1:14" hidden="1" outlineLevel="2">
      <c r="A3116" s="285"/>
      <c r="B3116" s="332">
        <f t="shared" si="103"/>
        <v>184</v>
      </c>
      <c r="C3116" s="58" t="s">
        <v>446</v>
      </c>
      <c r="D3116" s="246" t="s">
        <v>451</v>
      </c>
      <c r="E3116" s="246" t="s">
        <v>1938</v>
      </c>
      <c r="F3116" s="246" t="s">
        <v>1939</v>
      </c>
      <c r="G3116" s="139"/>
      <c r="H3116" s="44"/>
      <c r="I3116" s="83"/>
      <c r="J3116" s="39"/>
      <c r="K3116" s="84"/>
      <c r="L3116" s="82">
        <v>39114</v>
      </c>
      <c r="M3116" s="103"/>
      <c r="N3116" t="str">
        <f t="shared" si="104"/>
        <v/>
      </c>
    </row>
    <row r="3117" spans="1:14" hidden="1" outlineLevel="2">
      <c r="A3117" s="285"/>
      <c r="B3117" s="332">
        <f t="shared" si="103"/>
        <v>184</v>
      </c>
      <c r="C3117" s="58" t="s">
        <v>447</v>
      </c>
      <c r="D3117" s="246" t="s">
        <v>452</v>
      </c>
      <c r="E3117" s="246" t="s">
        <v>1938</v>
      </c>
      <c r="F3117" s="246" t="s">
        <v>1939</v>
      </c>
      <c r="G3117" s="139"/>
      <c r="H3117" s="44"/>
      <c r="I3117" s="83"/>
      <c r="J3117" s="39"/>
      <c r="K3117" s="84"/>
      <c r="L3117" s="260">
        <v>39114</v>
      </c>
      <c r="M3117" s="103"/>
      <c r="N3117" t="str">
        <f t="shared" si="104"/>
        <v/>
      </c>
    </row>
    <row r="3118" spans="1:14" hidden="1" outlineLevel="2">
      <c r="A3118" s="286"/>
      <c r="B3118" s="332">
        <f t="shared" si="103"/>
        <v>184</v>
      </c>
      <c r="C3118" s="382" t="s">
        <v>3239</v>
      </c>
      <c r="D3118" s="217" t="s">
        <v>1538</v>
      </c>
      <c r="E3118" s="211" t="s">
        <v>2791</v>
      </c>
      <c r="F3118" s="211" t="s">
        <v>4619</v>
      </c>
      <c r="G3118" s="157"/>
      <c r="H3118" s="44"/>
      <c r="I3118" s="244"/>
      <c r="J3118" s="90"/>
      <c r="K3118" s="126"/>
      <c r="L3118" s="86">
        <v>38362</v>
      </c>
      <c r="M3118" s="260">
        <v>39083</v>
      </c>
      <c r="N3118" t="str">
        <f t="shared" si="104"/>
        <v/>
      </c>
    </row>
    <row r="3119" spans="1:14" ht="26.4" hidden="1" outlineLevel="1" collapsed="1">
      <c r="A3119" s="286">
        <v>185</v>
      </c>
      <c r="B3119" s="332">
        <f t="shared" si="103"/>
        <v>185</v>
      </c>
      <c r="C3119" s="367" t="s">
        <v>5039</v>
      </c>
      <c r="D3119" s="362"/>
      <c r="E3119" s="217" t="s">
        <v>1156</v>
      </c>
      <c r="F3119" s="362" t="s">
        <v>4676</v>
      </c>
      <c r="G3119" s="217" t="s">
        <v>6535</v>
      </c>
      <c r="H3119" s="44"/>
      <c r="I3119" s="244"/>
      <c r="J3119" s="90"/>
      <c r="K3119" s="314"/>
      <c r="L3119" s="260">
        <v>38362</v>
      </c>
      <c r="M3119" s="260">
        <v>42767</v>
      </c>
      <c r="N3119" t="str">
        <f t="shared" si="104"/>
        <v/>
      </c>
    </row>
    <row r="3120" spans="1:14" hidden="1" outlineLevel="2">
      <c r="A3120" s="285"/>
      <c r="B3120" s="332">
        <f t="shared" si="103"/>
        <v>185</v>
      </c>
      <c r="C3120" s="58" t="s">
        <v>265</v>
      </c>
      <c r="D3120" s="139" t="s">
        <v>264</v>
      </c>
      <c r="E3120" s="246" t="s">
        <v>1156</v>
      </c>
      <c r="F3120" s="42" t="s">
        <v>4676</v>
      </c>
      <c r="G3120" s="246"/>
      <c r="H3120" s="44"/>
      <c r="I3120" s="83"/>
      <c r="J3120" s="39"/>
      <c r="K3120" s="163"/>
      <c r="L3120" s="82">
        <v>38362</v>
      </c>
      <c r="M3120" s="82"/>
      <c r="N3120" t="str">
        <f t="shared" si="104"/>
        <v/>
      </c>
    </row>
    <row r="3121" spans="1:14" hidden="1" outlineLevel="2">
      <c r="A3121" s="285"/>
      <c r="B3121" s="332">
        <f t="shared" si="103"/>
        <v>185</v>
      </c>
      <c r="C3121" s="58" t="s">
        <v>271</v>
      </c>
      <c r="D3121" s="139" t="s">
        <v>270</v>
      </c>
      <c r="E3121" s="246" t="s">
        <v>1156</v>
      </c>
      <c r="F3121" s="42" t="s">
        <v>4676</v>
      </c>
      <c r="G3121" s="246"/>
      <c r="H3121" s="44"/>
      <c r="I3121" s="83"/>
      <c r="J3121" s="39"/>
      <c r="K3121" s="163"/>
      <c r="L3121" s="82">
        <v>38362</v>
      </c>
      <c r="M3121" s="82"/>
      <c r="N3121" t="str">
        <f t="shared" si="104"/>
        <v/>
      </c>
    </row>
    <row r="3122" spans="1:14" hidden="1" outlineLevel="2">
      <c r="A3122" s="285"/>
      <c r="B3122" s="332">
        <f t="shared" si="103"/>
        <v>185</v>
      </c>
      <c r="C3122" s="58" t="s">
        <v>420</v>
      </c>
      <c r="D3122" s="139" t="s">
        <v>419</v>
      </c>
      <c r="E3122" s="246" t="s">
        <v>1156</v>
      </c>
      <c r="F3122" s="42" t="s">
        <v>4676</v>
      </c>
      <c r="G3122" s="246"/>
      <c r="H3122" s="44"/>
      <c r="I3122" s="83"/>
      <c r="J3122" s="39"/>
      <c r="K3122" s="163"/>
      <c r="L3122" s="82">
        <v>38362</v>
      </c>
      <c r="M3122" s="82"/>
      <c r="N3122" t="str">
        <f t="shared" si="104"/>
        <v/>
      </c>
    </row>
    <row r="3123" spans="1:14" hidden="1" outlineLevel="2">
      <c r="A3123" s="285"/>
      <c r="B3123" s="332">
        <f t="shared" si="103"/>
        <v>185</v>
      </c>
      <c r="C3123" s="58" t="s">
        <v>275</v>
      </c>
      <c r="D3123" s="139" t="s">
        <v>274</v>
      </c>
      <c r="E3123" s="246" t="s">
        <v>1156</v>
      </c>
      <c r="F3123" s="42" t="s">
        <v>4676</v>
      </c>
      <c r="G3123" s="246"/>
      <c r="H3123" s="44"/>
      <c r="I3123" s="83"/>
      <c r="J3123" s="39"/>
      <c r="K3123" s="163"/>
      <c r="L3123" s="82">
        <v>38362</v>
      </c>
      <c r="M3123" s="82"/>
      <c r="N3123" t="str">
        <f t="shared" si="104"/>
        <v/>
      </c>
    </row>
    <row r="3124" spans="1:14" hidden="1" outlineLevel="2">
      <c r="A3124" s="285"/>
      <c r="B3124" s="332">
        <f t="shared" si="103"/>
        <v>185</v>
      </c>
      <c r="C3124" s="58" t="s">
        <v>365</v>
      </c>
      <c r="D3124" s="139" t="s">
        <v>429</v>
      </c>
      <c r="E3124" s="246" t="s">
        <v>1156</v>
      </c>
      <c r="F3124" s="42" t="s">
        <v>4676</v>
      </c>
      <c r="G3124" s="246"/>
      <c r="H3124" s="44"/>
      <c r="I3124" s="83"/>
      <c r="J3124" s="39"/>
      <c r="K3124" s="163"/>
      <c r="L3124" s="82">
        <v>38362</v>
      </c>
      <c r="M3124" s="82"/>
      <c r="N3124" t="str">
        <f t="shared" si="104"/>
        <v/>
      </c>
    </row>
    <row r="3125" spans="1:14" hidden="1" outlineLevel="2">
      <c r="A3125" s="285"/>
      <c r="B3125" s="332">
        <f t="shared" si="103"/>
        <v>185</v>
      </c>
      <c r="C3125" s="58" t="s">
        <v>257</v>
      </c>
      <c r="D3125" s="139" t="s">
        <v>256</v>
      </c>
      <c r="E3125" s="246" t="s">
        <v>1156</v>
      </c>
      <c r="F3125" s="42" t="s">
        <v>4676</v>
      </c>
      <c r="G3125" s="246"/>
      <c r="H3125" s="44"/>
      <c r="I3125" s="83"/>
      <c r="J3125" s="39"/>
      <c r="K3125" s="163"/>
      <c r="L3125" s="82">
        <v>38362</v>
      </c>
      <c r="M3125" s="82"/>
      <c r="N3125" t="str">
        <f t="shared" si="104"/>
        <v/>
      </c>
    </row>
    <row r="3126" spans="1:14" hidden="1" outlineLevel="2">
      <c r="A3126" s="285"/>
      <c r="B3126" s="332">
        <f t="shared" si="103"/>
        <v>185</v>
      </c>
      <c r="C3126" s="26" t="s">
        <v>570</v>
      </c>
      <c r="D3126" s="139" t="s">
        <v>571</v>
      </c>
      <c r="E3126" s="48" t="s">
        <v>1156</v>
      </c>
      <c r="F3126" s="210" t="s">
        <v>4676</v>
      </c>
      <c r="G3126" s="246"/>
      <c r="H3126" s="44"/>
      <c r="I3126" s="83"/>
      <c r="J3126" s="39"/>
      <c r="K3126" s="163"/>
      <c r="L3126" s="82">
        <v>41671</v>
      </c>
      <c r="M3126" s="82"/>
      <c r="N3126" t="str">
        <f t="shared" si="104"/>
        <v/>
      </c>
    </row>
    <row r="3127" spans="1:14" hidden="1" outlineLevel="2">
      <c r="A3127" s="285"/>
      <c r="B3127" s="332">
        <f t="shared" si="103"/>
        <v>185</v>
      </c>
      <c r="C3127" s="58" t="s">
        <v>261</v>
      </c>
      <c r="D3127" s="139" t="s">
        <v>260</v>
      </c>
      <c r="E3127" s="246" t="s">
        <v>1156</v>
      </c>
      <c r="F3127" s="42" t="s">
        <v>4676</v>
      </c>
      <c r="G3127" s="246"/>
      <c r="H3127" s="44"/>
      <c r="I3127" s="83"/>
      <c r="J3127" s="39"/>
      <c r="K3127" s="163"/>
      <c r="L3127" s="82">
        <v>38362</v>
      </c>
      <c r="M3127" s="82"/>
      <c r="N3127" t="str">
        <f t="shared" si="104"/>
        <v/>
      </c>
    </row>
    <row r="3128" spans="1:14" hidden="1" outlineLevel="2">
      <c r="A3128" s="285"/>
      <c r="B3128" s="332">
        <f t="shared" si="103"/>
        <v>185</v>
      </c>
      <c r="C3128" s="58" t="s">
        <v>242</v>
      </c>
      <c r="D3128" s="139" t="s">
        <v>241</v>
      </c>
      <c r="E3128" s="246" t="s">
        <v>1156</v>
      </c>
      <c r="F3128" s="42" t="s">
        <v>4676</v>
      </c>
      <c r="G3128" s="246"/>
      <c r="H3128" s="44"/>
      <c r="I3128" s="83"/>
      <c r="J3128" s="39"/>
      <c r="K3128" s="163"/>
      <c r="L3128" s="82">
        <v>38362</v>
      </c>
      <c r="M3128" s="82"/>
      <c r="N3128" t="str">
        <f t="shared" si="104"/>
        <v/>
      </c>
    </row>
    <row r="3129" spans="1:14" hidden="1" outlineLevel="2">
      <c r="A3129" s="285"/>
      <c r="B3129" s="332">
        <f t="shared" si="103"/>
        <v>185</v>
      </c>
      <c r="C3129" s="58" t="s">
        <v>273</v>
      </c>
      <c r="D3129" s="139" t="s">
        <v>272</v>
      </c>
      <c r="E3129" s="246" t="s">
        <v>1156</v>
      </c>
      <c r="F3129" s="42" t="s">
        <v>4676</v>
      </c>
      <c r="G3129" s="246"/>
      <c r="H3129" s="44"/>
      <c r="I3129" s="83"/>
      <c r="J3129" s="39"/>
      <c r="K3129" s="163"/>
      <c r="L3129" s="82">
        <v>38362</v>
      </c>
      <c r="M3129" s="82"/>
      <c r="N3129" t="str">
        <f t="shared" si="104"/>
        <v/>
      </c>
    </row>
    <row r="3130" spans="1:14" hidden="1" outlineLevel="2">
      <c r="A3130" s="285"/>
      <c r="B3130" s="332">
        <f t="shared" si="103"/>
        <v>185</v>
      </c>
      <c r="C3130" s="58" t="s">
        <v>247</v>
      </c>
      <c r="D3130" s="139" t="s">
        <v>246</v>
      </c>
      <c r="E3130" s="246" t="s">
        <v>1156</v>
      </c>
      <c r="F3130" s="42" t="s">
        <v>4676</v>
      </c>
      <c r="G3130" s="246"/>
      <c r="H3130" s="44"/>
      <c r="I3130" s="83"/>
      <c r="J3130" s="39"/>
      <c r="K3130" s="163"/>
      <c r="L3130" s="82">
        <v>38362</v>
      </c>
      <c r="M3130" s="82"/>
      <c r="N3130" t="str">
        <f t="shared" si="104"/>
        <v/>
      </c>
    </row>
    <row r="3131" spans="1:14" hidden="1" outlineLevel="2">
      <c r="A3131" s="285"/>
      <c r="B3131" s="332">
        <f t="shared" si="103"/>
        <v>185</v>
      </c>
      <c r="C3131" s="58" t="s">
        <v>369</v>
      </c>
      <c r="D3131" s="139" t="s">
        <v>368</v>
      </c>
      <c r="E3131" s="246" t="s">
        <v>1156</v>
      </c>
      <c r="F3131" s="42" t="s">
        <v>4676</v>
      </c>
      <c r="G3131" s="246"/>
      <c r="H3131" s="44"/>
      <c r="I3131" s="83"/>
      <c r="J3131" s="39"/>
      <c r="K3131" s="163"/>
      <c r="L3131" s="82">
        <v>38362</v>
      </c>
      <c r="M3131" s="82"/>
      <c r="N3131" t="str">
        <f t="shared" si="104"/>
        <v/>
      </c>
    </row>
    <row r="3132" spans="1:14" hidden="1" outlineLevel="2">
      <c r="A3132" s="285"/>
      <c r="B3132" s="332">
        <f t="shared" si="103"/>
        <v>185</v>
      </c>
      <c r="C3132" s="58" t="s">
        <v>426</v>
      </c>
      <c r="D3132" s="139" t="s">
        <v>425</v>
      </c>
      <c r="E3132" s="246" t="s">
        <v>1156</v>
      </c>
      <c r="F3132" s="42" t="s">
        <v>4676</v>
      </c>
      <c r="G3132" s="246"/>
      <c r="H3132" s="44"/>
      <c r="I3132" s="83"/>
      <c r="J3132" s="39"/>
      <c r="K3132" s="163"/>
      <c r="L3132" s="82">
        <v>38362</v>
      </c>
      <c r="M3132" s="82"/>
      <c r="N3132" t="str">
        <f t="shared" si="104"/>
        <v/>
      </c>
    </row>
    <row r="3133" spans="1:14" hidden="1" outlineLevel="2">
      <c r="A3133" s="285"/>
      <c r="B3133" s="332">
        <f t="shared" si="103"/>
        <v>185</v>
      </c>
      <c r="C3133" s="58" t="s">
        <v>238</v>
      </c>
      <c r="D3133" s="139" t="s">
        <v>237</v>
      </c>
      <c r="E3133" s="246" t="s">
        <v>1156</v>
      </c>
      <c r="F3133" s="42" t="s">
        <v>4676</v>
      </c>
      <c r="G3133" s="246"/>
      <c r="H3133" s="44"/>
      <c r="I3133" s="83"/>
      <c r="J3133" s="39"/>
      <c r="K3133" s="163"/>
      <c r="L3133" s="82">
        <v>38362</v>
      </c>
      <c r="M3133" s="82"/>
      <c r="N3133" t="str">
        <f t="shared" si="104"/>
        <v/>
      </c>
    </row>
    <row r="3134" spans="1:14" hidden="1" outlineLevel="2">
      <c r="A3134" s="285"/>
      <c r="B3134" s="332">
        <f t="shared" si="103"/>
        <v>185</v>
      </c>
      <c r="C3134" s="58" t="s">
        <v>249</v>
      </c>
      <c r="D3134" s="139" t="s">
        <v>248</v>
      </c>
      <c r="E3134" s="246" t="s">
        <v>1156</v>
      </c>
      <c r="F3134" s="42" t="s">
        <v>4676</v>
      </c>
      <c r="G3134" s="246"/>
      <c r="H3134" s="44"/>
      <c r="I3134" s="83"/>
      <c r="J3134" s="39"/>
      <c r="K3134" s="163"/>
      <c r="L3134" s="82">
        <v>38362</v>
      </c>
      <c r="M3134" s="82"/>
      <c r="N3134" t="str">
        <f t="shared" si="104"/>
        <v/>
      </c>
    </row>
    <row r="3135" spans="1:14" hidden="1" outlineLevel="2">
      <c r="A3135" s="285"/>
      <c r="B3135" s="332">
        <f t="shared" ref="B3135:B3198" si="105">IF(A3135&gt;0,A3135,B3134)</f>
        <v>185</v>
      </c>
      <c r="C3135" s="58" t="s">
        <v>3936</v>
      </c>
      <c r="D3135" s="139" t="s">
        <v>905</v>
      </c>
      <c r="E3135" s="246" t="s">
        <v>1156</v>
      </c>
      <c r="F3135" s="42" t="s">
        <v>4676</v>
      </c>
      <c r="G3135" s="246"/>
      <c r="H3135" s="44"/>
      <c r="I3135" s="83"/>
      <c r="J3135" s="39"/>
      <c r="K3135" s="163"/>
      <c r="L3135" s="82">
        <v>38362</v>
      </c>
      <c r="M3135" s="82"/>
      <c r="N3135" t="str">
        <f t="shared" si="104"/>
        <v/>
      </c>
    </row>
    <row r="3136" spans="1:14" hidden="1" outlineLevel="2">
      <c r="A3136" s="285"/>
      <c r="B3136" s="332">
        <f t="shared" si="105"/>
        <v>185</v>
      </c>
      <c r="C3136" s="58" t="s">
        <v>428</v>
      </c>
      <c r="D3136" s="139" t="s">
        <v>427</v>
      </c>
      <c r="E3136" s="246" t="s">
        <v>1156</v>
      </c>
      <c r="F3136" s="42" t="s">
        <v>4676</v>
      </c>
      <c r="G3136" s="246"/>
      <c r="H3136" s="44"/>
      <c r="I3136" s="83"/>
      <c r="J3136" s="39"/>
      <c r="K3136" s="163"/>
      <c r="L3136" s="82">
        <v>38362</v>
      </c>
      <c r="M3136" s="82"/>
      <c r="N3136" t="str">
        <f t="shared" si="104"/>
        <v/>
      </c>
    </row>
    <row r="3137" spans="1:14" hidden="1" outlineLevel="2">
      <c r="A3137" s="285"/>
      <c r="B3137" s="332">
        <f t="shared" si="105"/>
        <v>185</v>
      </c>
      <c r="C3137" s="58" t="s">
        <v>1991</v>
      </c>
      <c r="D3137" s="139" t="s">
        <v>1990</v>
      </c>
      <c r="E3137" s="246" t="s">
        <v>1156</v>
      </c>
      <c r="F3137" s="42" t="s">
        <v>4676</v>
      </c>
      <c r="G3137" s="246"/>
      <c r="H3137" s="44"/>
      <c r="I3137" s="83"/>
      <c r="J3137" s="39"/>
      <c r="K3137" s="163"/>
      <c r="L3137" s="82">
        <v>38362</v>
      </c>
      <c r="M3137" s="82"/>
      <c r="N3137" t="str">
        <f t="shared" si="104"/>
        <v/>
      </c>
    </row>
    <row r="3138" spans="1:14" hidden="1" outlineLevel="2">
      <c r="A3138" s="285"/>
      <c r="B3138" s="332">
        <f t="shared" si="105"/>
        <v>185</v>
      </c>
      <c r="C3138" s="58" t="s">
        <v>424</v>
      </c>
      <c r="D3138" s="139" t="s">
        <v>423</v>
      </c>
      <c r="E3138" s="246" t="s">
        <v>1156</v>
      </c>
      <c r="F3138" s="42" t="s">
        <v>4676</v>
      </c>
      <c r="G3138" s="246"/>
      <c r="H3138" s="44"/>
      <c r="I3138" s="83"/>
      <c r="J3138" s="39"/>
      <c r="K3138" s="163"/>
      <c r="L3138" s="82">
        <v>38362</v>
      </c>
      <c r="M3138" s="82"/>
      <c r="N3138" t="str">
        <f t="shared" si="104"/>
        <v/>
      </c>
    </row>
    <row r="3139" spans="1:14" hidden="1" outlineLevel="2">
      <c r="A3139" s="285"/>
      <c r="B3139" s="332">
        <f t="shared" si="105"/>
        <v>185</v>
      </c>
      <c r="C3139" s="58" t="s">
        <v>267</v>
      </c>
      <c r="D3139" s="139" t="s">
        <v>266</v>
      </c>
      <c r="E3139" s="246" t="s">
        <v>1156</v>
      </c>
      <c r="F3139" s="42" t="s">
        <v>4676</v>
      </c>
      <c r="G3139" s="246"/>
      <c r="H3139" s="44"/>
      <c r="I3139" s="83"/>
      <c r="J3139" s="39"/>
      <c r="K3139" s="163"/>
      <c r="L3139" s="82">
        <v>38362</v>
      </c>
      <c r="M3139" s="82"/>
      <c r="N3139" t="str">
        <f t="shared" si="104"/>
        <v/>
      </c>
    </row>
    <row r="3140" spans="1:14" hidden="1" outlineLevel="2">
      <c r="A3140" s="285"/>
      <c r="B3140" s="332">
        <f t="shared" si="105"/>
        <v>185</v>
      </c>
      <c r="C3140" s="58" t="s">
        <v>418</v>
      </c>
      <c r="D3140" s="139" t="s">
        <v>417</v>
      </c>
      <c r="E3140" s="246" t="s">
        <v>1156</v>
      </c>
      <c r="F3140" s="42" t="s">
        <v>4676</v>
      </c>
      <c r="G3140" s="246"/>
      <c r="H3140" s="44"/>
      <c r="I3140" s="83"/>
      <c r="J3140" s="39"/>
      <c r="K3140" s="163"/>
      <c r="L3140" s="82">
        <v>38362</v>
      </c>
      <c r="M3140" s="82"/>
      <c r="N3140" t="str">
        <f t="shared" si="104"/>
        <v/>
      </c>
    </row>
    <row r="3141" spans="1:14" hidden="1" outlineLevel="2">
      <c r="A3141" s="285"/>
      <c r="B3141" s="332">
        <f t="shared" si="105"/>
        <v>185</v>
      </c>
      <c r="C3141" s="58" t="s">
        <v>5105</v>
      </c>
      <c r="D3141" s="139" t="s">
        <v>5104</v>
      </c>
      <c r="E3141" s="246" t="s">
        <v>1156</v>
      </c>
      <c r="F3141" s="42" t="s">
        <v>4676</v>
      </c>
      <c r="G3141" s="246"/>
      <c r="H3141" s="44"/>
      <c r="I3141" s="83"/>
      <c r="J3141" s="39"/>
      <c r="K3141" s="163"/>
      <c r="L3141" s="82">
        <v>38362</v>
      </c>
      <c r="M3141" s="82"/>
      <c r="N3141" t="str">
        <f t="shared" si="104"/>
        <v/>
      </c>
    </row>
    <row r="3142" spans="1:14" hidden="1" outlineLevel="2">
      <c r="A3142" s="285"/>
      <c r="B3142" s="332">
        <f t="shared" si="105"/>
        <v>185</v>
      </c>
      <c r="C3142" s="58" t="s">
        <v>240</v>
      </c>
      <c r="D3142" s="139" t="s">
        <v>239</v>
      </c>
      <c r="E3142" s="246" t="s">
        <v>1156</v>
      </c>
      <c r="F3142" s="42" t="s">
        <v>4676</v>
      </c>
      <c r="G3142" s="246"/>
      <c r="H3142" s="44"/>
      <c r="I3142" s="83"/>
      <c r="J3142" s="39"/>
      <c r="K3142" s="163"/>
      <c r="L3142" s="82">
        <v>38362</v>
      </c>
      <c r="M3142" s="82"/>
      <c r="N3142" t="str">
        <f t="shared" si="104"/>
        <v/>
      </c>
    </row>
    <row r="3143" spans="1:14" hidden="1" outlineLevel="2">
      <c r="A3143" s="285"/>
      <c r="B3143" s="332">
        <f t="shared" si="105"/>
        <v>185</v>
      </c>
      <c r="C3143" s="58" t="s">
        <v>234</v>
      </c>
      <c r="D3143" s="139" t="s">
        <v>3937</v>
      </c>
      <c r="E3143" s="246" t="s">
        <v>1156</v>
      </c>
      <c r="F3143" s="42" t="s">
        <v>4676</v>
      </c>
      <c r="G3143" s="246"/>
      <c r="H3143" s="44"/>
      <c r="I3143" s="83"/>
      <c r="J3143" s="39"/>
      <c r="K3143" s="163"/>
      <c r="L3143" s="82">
        <v>38362</v>
      </c>
      <c r="M3143" s="82"/>
      <c r="N3143" t="str">
        <f t="shared" si="104"/>
        <v/>
      </c>
    </row>
    <row r="3144" spans="1:14" hidden="1" outlineLevel="2">
      <c r="A3144" s="285"/>
      <c r="B3144" s="332">
        <f t="shared" si="105"/>
        <v>185</v>
      </c>
      <c r="C3144" s="58" t="s">
        <v>3665</v>
      </c>
      <c r="D3144" s="139" t="s">
        <v>3664</v>
      </c>
      <c r="E3144" s="246" t="s">
        <v>1156</v>
      </c>
      <c r="F3144" s="42" t="s">
        <v>4676</v>
      </c>
      <c r="G3144" s="246"/>
      <c r="H3144" s="44"/>
      <c r="I3144" s="83"/>
      <c r="J3144" s="39"/>
      <c r="K3144" s="163"/>
      <c r="L3144" s="82">
        <v>38362</v>
      </c>
      <c r="M3144" s="82"/>
      <c r="N3144" t="str">
        <f t="shared" si="104"/>
        <v/>
      </c>
    </row>
    <row r="3145" spans="1:14" hidden="1" outlineLevel="2">
      <c r="A3145" s="285"/>
      <c r="B3145" s="332">
        <f t="shared" si="105"/>
        <v>185</v>
      </c>
      <c r="C3145" s="26" t="s">
        <v>568</v>
      </c>
      <c r="D3145" s="139" t="s">
        <v>569</v>
      </c>
      <c r="E3145" s="48" t="s">
        <v>1156</v>
      </c>
      <c r="F3145" s="210" t="s">
        <v>4676</v>
      </c>
      <c r="G3145" s="246"/>
      <c r="H3145" s="44"/>
      <c r="I3145" s="83"/>
      <c r="J3145" s="39"/>
      <c r="K3145" s="163"/>
      <c r="L3145" s="82">
        <v>41671</v>
      </c>
      <c r="N3145" t="str">
        <f t="shared" si="104"/>
        <v/>
      </c>
    </row>
    <row r="3146" spans="1:14" hidden="1" outlineLevel="2">
      <c r="A3146" s="285"/>
      <c r="B3146" s="332">
        <f t="shared" si="105"/>
        <v>185</v>
      </c>
      <c r="C3146" s="58" t="s">
        <v>253</v>
      </c>
      <c r="D3146" s="139" t="s">
        <v>252</v>
      </c>
      <c r="E3146" s="246" t="s">
        <v>1156</v>
      </c>
      <c r="F3146" s="42" t="s">
        <v>4676</v>
      </c>
      <c r="G3146" s="246"/>
      <c r="H3146" s="44"/>
      <c r="I3146" s="83"/>
      <c r="J3146" s="39"/>
      <c r="K3146" s="163"/>
      <c r="L3146" s="82">
        <v>38362</v>
      </c>
      <c r="M3146" s="82"/>
      <c r="N3146" t="str">
        <f t="shared" si="104"/>
        <v/>
      </c>
    </row>
    <row r="3147" spans="1:14" hidden="1" outlineLevel="2">
      <c r="A3147" s="285"/>
      <c r="B3147" s="332">
        <f t="shared" si="105"/>
        <v>185</v>
      </c>
      <c r="C3147" s="58" t="s">
        <v>236</v>
      </c>
      <c r="D3147" s="139" t="s">
        <v>235</v>
      </c>
      <c r="E3147" s="246" t="s">
        <v>1156</v>
      </c>
      <c r="F3147" s="42" t="s">
        <v>4676</v>
      </c>
      <c r="G3147" s="246"/>
      <c r="H3147" s="44"/>
      <c r="I3147" s="83"/>
      <c r="J3147" s="39"/>
      <c r="K3147" s="163"/>
      <c r="L3147" s="82">
        <v>38362</v>
      </c>
      <c r="M3147" s="82"/>
      <c r="N3147" t="str">
        <f t="shared" si="104"/>
        <v/>
      </c>
    </row>
    <row r="3148" spans="1:14" hidden="1" outlineLevel="2">
      <c r="A3148" s="285"/>
      <c r="B3148" s="332">
        <f t="shared" si="105"/>
        <v>185</v>
      </c>
      <c r="C3148" s="58" t="s">
        <v>904</v>
      </c>
      <c r="D3148" s="139" t="s">
        <v>4600</v>
      </c>
      <c r="E3148" s="246" t="s">
        <v>1156</v>
      </c>
      <c r="F3148" s="42" t="s">
        <v>4676</v>
      </c>
      <c r="G3148" s="246"/>
      <c r="H3148" s="44"/>
      <c r="I3148" s="83"/>
      <c r="J3148" s="39"/>
      <c r="K3148" s="163"/>
      <c r="L3148" s="82">
        <v>38362</v>
      </c>
      <c r="M3148" s="82"/>
      <c r="N3148" t="str">
        <f t="shared" si="104"/>
        <v/>
      </c>
    </row>
    <row r="3149" spans="1:14" hidden="1" outlineLevel="2">
      <c r="A3149" s="285"/>
      <c r="B3149" s="332">
        <f t="shared" si="105"/>
        <v>185</v>
      </c>
      <c r="C3149" s="58" t="s">
        <v>255</v>
      </c>
      <c r="D3149" s="139" t="s">
        <v>254</v>
      </c>
      <c r="E3149" s="246" t="s">
        <v>1156</v>
      </c>
      <c r="F3149" s="42" t="s">
        <v>4676</v>
      </c>
      <c r="G3149" s="246"/>
      <c r="H3149" s="44"/>
      <c r="I3149" s="83"/>
      <c r="J3149" s="39"/>
      <c r="K3149" s="163"/>
      <c r="L3149" s="82">
        <v>38362</v>
      </c>
      <c r="M3149" s="82"/>
      <c r="N3149" t="str">
        <f t="shared" si="104"/>
        <v/>
      </c>
    </row>
    <row r="3150" spans="1:14" hidden="1" outlineLevel="2">
      <c r="A3150" s="285"/>
      <c r="B3150" s="332">
        <f t="shared" si="105"/>
        <v>185</v>
      </c>
      <c r="C3150" s="58" t="s">
        <v>3667</v>
      </c>
      <c r="D3150" s="139" t="s">
        <v>3666</v>
      </c>
      <c r="E3150" s="246" t="s">
        <v>1156</v>
      </c>
      <c r="F3150" s="42" t="s">
        <v>4676</v>
      </c>
      <c r="G3150" s="246"/>
      <c r="H3150" s="44"/>
      <c r="I3150" s="83"/>
      <c r="J3150" s="39"/>
      <c r="K3150" s="163"/>
      <c r="L3150" s="82">
        <v>38362</v>
      </c>
      <c r="M3150" s="82"/>
      <c r="N3150" t="str">
        <f t="shared" si="104"/>
        <v/>
      </c>
    </row>
    <row r="3151" spans="1:14" hidden="1" outlineLevel="2">
      <c r="A3151" s="285"/>
      <c r="B3151" s="332">
        <f t="shared" si="105"/>
        <v>185</v>
      </c>
      <c r="C3151" s="58" t="s">
        <v>3669</v>
      </c>
      <c r="D3151" s="139" t="s">
        <v>3668</v>
      </c>
      <c r="E3151" s="246" t="s">
        <v>1156</v>
      </c>
      <c r="F3151" s="42" t="s">
        <v>4676</v>
      </c>
      <c r="G3151" s="246"/>
      <c r="H3151" s="44"/>
      <c r="I3151" s="83"/>
      <c r="J3151" s="39"/>
      <c r="K3151" s="163"/>
      <c r="L3151" s="82">
        <v>38362</v>
      </c>
      <c r="M3151" s="82"/>
      <c r="N3151" t="str">
        <f t="shared" ref="N3151:N3214" si="106">IF(D3151="NA","",IF(COUNTIF($D$2:$D$4998,D3151)&gt;1,"DUPLICATE",""))</f>
        <v/>
      </c>
    </row>
    <row r="3152" spans="1:14" hidden="1" outlineLevel="2">
      <c r="A3152" s="285"/>
      <c r="B3152" s="332">
        <f t="shared" si="105"/>
        <v>185</v>
      </c>
      <c r="C3152" s="58" t="s">
        <v>2431</v>
      </c>
      <c r="D3152" s="139" t="s">
        <v>3672</v>
      </c>
      <c r="E3152" s="246" t="s">
        <v>1156</v>
      </c>
      <c r="F3152" s="42" t="s">
        <v>4676</v>
      </c>
      <c r="G3152" s="246"/>
      <c r="H3152" s="44"/>
      <c r="I3152" s="83"/>
      <c r="J3152" s="39"/>
      <c r="K3152" s="163"/>
      <c r="L3152" s="82">
        <v>38362</v>
      </c>
      <c r="M3152" s="82"/>
      <c r="N3152" t="str">
        <f t="shared" si="106"/>
        <v/>
      </c>
    </row>
    <row r="3153" spans="1:14" hidden="1" outlineLevel="2">
      <c r="A3153" s="285"/>
      <c r="B3153" s="332">
        <f t="shared" si="105"/>
        <v>185</v>
      </c>
      <c r="C3153" s="58" t="s">
        <v>4599</v>
      </c>
      <c r="D3153" s="139" t="s">
        <v>4598</v>
      </c>
      <c r="E3153" s="246" t="s">
        <v>1156</v>
      </c>
      <c r="F3153" s="42" t="s">
        <v>4676</v>
      </c>
      <c r="G3153" s="246"/>
      <c r="H3153" s="44"/>
      <c r="I3153" s="83"/>
      <c r="J3153" s="39"/>
      <c r="K3153" s="163"/>
      <c r="L3153" s="82">
        <v>38362</v>
      </c>
      <c r="M3153" s="82"/>
      <c r="N3153" t="str">
        <f t="shared" si="106"/>
        <v/>
      </c>
    </row>
    <row r="3154" spans="1:14" hidden="1" outlineLevel="2">
      <c r="A3154" s="285"/>
      <c r="B3154" s="332">
        <f t="shared" si="105"/>
        <v>185</v>
      </c>
      <c r="C3154" s="58" t="s">
        <v>269</v>
      </c>
      <c r="D3154" s="139" t="s">
        <v>268</v>
      </c>
      <c r="E3154" s="246" t="s">
        <v>1156</v>
      </c>
      <c r="F3154" s="42" t="s">
        <v>4676</v>
      </c>
      <c r="G3154" s="246"/>
      <c r="H3154" s="44"/>
      <c r="I3154" s="83"/>
      <c r="J3154" s="39"/>
      <c r="K3154" s="163"/>
      <c r="L3154" s="82">
        <v>38362</v>
      </c>
      <c r="M3154" s="82"/>
      <c r="N3154" t="str">
        <f t="shared" si="106"/>
        <v/>
      </c>
    </row>
    <row r="3155" spans="1:14" hidden="1" outlineLevel="2">
      <c r="A3155" s="285"/>
      <c r="B3155" s="332">
        <f t="shared" si="105"/>
        <v>185</v>
      </c>
      <c r="C3155" s="58" t="s">
        <v>367</v>
      </c>
      <c r="D3155" s="139" t="s">
        <v>366</v>
      </c>
      <c r="E3155" s="246" t="s">
        <v>1156</v>
      </c>
      <c r="F3155" s="42" t="s">
        <v>4676</v>
      </c>
      <c r="G3155" s="246"/>
      <c r="H3155" s="44"/>
      <c r="I3155" s="83"/>
      <c r="J3155" s="39"/>
      <c r="K3155" s="163"/>
      <c r="L3155" s="82">
        <v>38362</v>
      </c>
      <c r="M3155" s="82"/>
      <c r="N3155" t="str">
        <f t="shared" si="106"/>
        <v/>
      </c>
    </row>
    <row r="3156" spans="1:14" hidden="1" outlineLevel="2">
      <c r="A3156" s="285"/>
      <c r="B3156" s="332">
        <f t="shared" si="105"/>
        <v>185</v>
      </c>
      <c r="C3156" s="58" t="s">
        <v>2502</v>
      </c>
      <c r="D3156" s="139" t="s">
        <v>2501</v>
      </c>
      <c r="E3156" s="246" t="s">
        <v>1156</v>
      </c>
      <c r="F3156" s="42" t="s">
        <v>4676</v>
      </c>
      <c r="G3156" s="246"/>
      <c r="H3156" s="44"/>
      <c r="I3156" s="83"/>
      <c r="J3156" s="39"/>
      <c r="K3156" s="163"/>
      <c r="L3156" s="82">
        <v>38362</v>
      </c>
      <c r="M3156" s="82"/>
      <c r="N3156" t="str">
        <f t="shared" si="106"/>
        <v/>
      </c>
    </row>
    <row r="3157" spans="1:14" hidden="1" outlineLevel="2">
      <c r="A3157" s="285"/>
      <c r="B3157" s="332">
        <f t="shared" si="105"/>
        <v>185</v>
      </c>
      <c r="C3157" s="58" t="s">
        <v>3566</v>
      </c>
      <c r="D3157" s="139" t="s">
        <v>3565</v>
      </c>
      <c r="E3157" s="246" t="s">
        <v>1156</v>
      </c>
      <c r="F3157" s="42" t="s">
        <v>4676</v>
      </c>
      <c r="G3157" s="246"/>
      <c r="H3157" s="44"/>
      <c r="I3157" s="83"/>
      <c r="J3157" s="39"/>
      <c r="K3157" s="163"/>
      <c r="L3157" s="82">
        <v>38362</v>
      </c>
      <c r="M3157" s="82"/>
      <c r="N3157" t="str">
        <f t="shared" si="106"/>
        <v/>
      </c>
    </row>
    <row r="3158" spans="1:14" hidden="1" outlineLevel="2">
      <c r="A3158" s="285"/>
      <c r="B3158" s="332">
        <f t="shared" si="105"/>
        <v>185</v>
      </c>
      <c r="C3158" s="58" t="s">
        <v>245</v>
      </c>
      <c r="D3158" s="139" t="s">
        <v>244</v>
      </c>
      <c r="E3158" s="246" t="s">
        <v>1156</v>
      </c>
      <c r="F3158" s="42" t="s">
        <v>4676</v>
      </c>
      <c r="G3158" s="246"/>
      <c r="H3158" s="44"/>
      <c r="I3158" s="83"/>
      <c r="J3158" s="39"/>
      <c r="K3158" s="163"/>
      <c r="L3158" s="82">
        <v>38362</v>
      </c>
      <c r="M3158" s="82"/>
      <c r="N3158" t="str">
        <f t="shared" si="106"/>
        <v/>
      </c>
    </row>
    <row r="3159" spans="1:14" hidden="1" outlineLevel="2">
      <c r="A3159" s="285"/>
      <c r="B3159" s="332">
        <f t="shared" si="105"/>
        <v>185</v>
      </c>
      <c r="C3159" s="58" t="s">
        <v>3671</v>
      </c>
      <c r="D3159" s="139" t="s">
        <v>3670</v>
      </c>
      <c r="E3159" s="246" t="s">
        <v>1156</v>
      </c>
      <c r="F3159" s="42" t="s">
        <v>4676</v>
      </c>
      <c r="G3159" s="246"/>
      <c r="H3159" s="44"/>
      <c r="I3159" s="83"/>
      <c r="J3159" s="39"/>
      <c r="K3159" s="163"/>
      <c r="L3159" s="82">
        <v>38362</v>
      </c>
      <c r="M3159" s="82"/>
      <c r="N3159" t="str">
        <f t="shared" si="106"/>
        <v/>
      </c>
    </row>
    <row r="3160" spans="1:14" hidden="1" outlineLevel="2">
      <c r="A3160" s="285"/>
      <c r="B3160" s="332">
        <f t="shared" si="105"/>
        <v>185</v>
      </c>
      <c r="C3160" s="58" t="s">
        <v>251</v>
      </c>
      <c r="D3160" s="139" t="s">
        <v>250</v>
      </c>
      <c r="E3160" s="246" t="s">
        <v>1156</v>
      </c>
      <c r="F3160" s="42" t="s">
        <v>4676</v>
      </c>
      <c r="G3160" s="246"/>
      <c r="H3160" s="44"/>
      <c r="I3160" s="83"/>
      <c r="J3160" s="39"/>
      <c r="K3160" s="163"/>
      <c r="L3160" s="82">
        <v>38362</v>
      </c>
      <c r="M3160" s="82"/>
      <c r="N3160" t="str">
        <f t="shared" si="106"/>
        <v/>
      </c>
    </row>
    <row r="3161" spans="1:14" hidden="1" outlineLevel="2">
      <c r="A3161" s="285"/>
      <c r="B3161" s="332">
        <f t="shared" si="105"/>
        <v>185</v>
      </c>
      <c r="C3161" s="58" t="s">
        <v>422</v>
      </c>
      <c r="D3161" s="139" t="s">
        <v>421</v>
      </c>
      <c r="E3161" s="246" t="s">
        <v>1156</v>
      </c>
      <c r="F3161" s="42" t="s">
        <v>4676</v>
      </c>
      <c r="G3161" s="246"/>
      <c r="H3161" s="44"/>
      <c r="I3161" s="83"/>
      <c r="J3161" s="39"/>
      <c r="K3161" s="163"/>
      <c r="L3161" s="82">
        <v>38362</v>
      </c>
      <c r="M3161" s="82"/>
      <c r="N3161" t="str">
        <f t="shared" si="106"/>
        <v/>
      </c>
    </row>
    <row r="3162" spans="1:14" hidden="1" outlineLevel="2">
      <c r="A3162" s="285"/>
      <c r="B3162" s="332">
        <f t="shared" si="105"/>
        <v>185</v>
      </c>
      <c r="C3162" s="58" t="s">
        <v>6562</v>
      </c>
      <c r="D3162" s="139" t="s">
        <v>6563</v>
      </c>
      <c r="E3162" s="246" t="s">
        <v>1156</v>
      </c>
      <c r="F3162" s="42" t="s">
        <v>4676</v>
      </c>
      <c r="G3162" s="246"/>
      <c r="H3162" s="44"/>
      <c r="I3162" s="83"/>
      <c r="J3162" s="39"/>
      <c r="K3162" s="163"/>
      <c r="L3162" s="82">
        <v>43132</v>
      </c>
      <c r="M3162" s="82"/>
      <c r="N3162" t="str">
        <f t="shared" si="106"/>
        <v/>
      </c>
    </row>
    <row r="3163" spans="1:14" ht="26.4" hidden="1" outlineLevel="2">
      <c r="A3163" s="285"/>
      <c r="B3163" s="332">
        <f t="shared" si="105"/>
        <v>185</v>
      </c>
      <c r="C3163" s="25" t="s">
        <v>263</v>
      </c>
      <c r="D3163" s="210" t="s">
        <v>262</v>
      </c>
      <c r="E3163" s="246" t="s">
        <v>1156</v>
      </c>
      <c r="F3163" s="42" t="s">
        <v>4676</v>
      </c>
      <c r="G3163" s="246"/>
      <c r="H3163" s="44"/>
      <c r="I3163" s="83"/>
      <c r="J3163" s="39"/>
      <c r="K3163" s="163"/>
      <c r="L3163" s="82">
        <v>43497</v>
      </c>
      <c r="M3163" s="82"/>
      <c r="N3163" t="str">
        <f t="shared" si="106"/>
        <v/>
      </c>
    </row>
    <row r="3164" spans="1:14" hidden="1" outlineLevel="2">
      <c r="A3164" s="285"/>
      <c r="B3164" s="332">
        <f t="shared" si="105"/>
        <v>185</v>
      </c>
      <c r="C3164" s="25" t="s">
        <v>416</v>
      </c>
      <c r="D3164" s="210" t="s">
        <v>276</v>
      </c>
      <c r="E3164" s="246" t="s">
        <v>1156</v>
      </c>
      <c r="F3164" s="42" t="s">
        <v>4676</v>
      </c>
      <c r="G3164" s="246"/>
      <c r="H3164" s="44"/>
      <c r="I3164" s="83"/>
      <c r="J3164" s="39"/>
      <c r="K3164" s="163"/>
      <c r="L3164" s="82">
        <v>43497</v>
      </c>
      <c r="M3164" s="82"/>
      <c r="N3164" t="str">
        <f t="shared" si="106"/>
        <v/>
      </c>
    </row>
    <row r="3165" spans="1:14" ht="26.4" hidden="1" outlineLevel="2">
      <c r="A3165" s="285"/>
      <c r="B3165" s="332">
        <f t="shared" si="105"/>
        <v>185</v>
      </c>
      <c r="C3165" s="19" t="s">
        <v>6754</v>
      </c>
      <c r="D3165" s="210" t="s">
        <v>6755</v>
      </c>
      <c r="E3165" s="246" t="s">
        <v>1156</v>
      </c>
      <c r="F3165" s="42" t="s">
        <v>4676</v>
      </c>
      <c r="G3165" s="246" t="s">
        <v>7005</v>
      </c>
      <c r="H3165" s="44"/>
      <c r="I3165" s="83"/>
      <c r="J3165" s="39"/>
      <c r="K3165" s="163"/>
      <c r="L3165" s="82">
        <v>43497</v>
      </c>
      <c r="M3165" s="82"/>
      <c r="N3165" t="str">
        <f t="shared" si="106"/>
        <v/>
      </c>
    </row>
    <row r="3166" spans="1:14" ht="26.4" hidden="1" outlineLevel="2">
      <c r="A3166" s="285"/>
      <c r="B3166" s="332">
        <f t="shared" si="105"/>
        <v>185</v>
      </c>
      <c r="C3166" s="19" t="s">
        <v>6756</v>
      </c>
      <c r="D3166" s="210" t="s">
        <v>6757</v>
      </c>
      <c r="E3166" s="246" t="s">
        <v>1156</v>
      </c>
      <c r="F3166" s="42" t="s">
        <v>4676</v>
      </c>
      <c r="G3166" s="246" t="s">
        <v>7005</v>
      </c>
      <c r="H3166" s="44"/>
      <c r="I3166" s="83"/>
      <c r="J3166" s="39"/>
      <c r="K3166" s="163"/>
      <c r="L3166" s="82">
        <v>43497</v>
      </c>
      <c r="M3166" s="82"/>
      <c r="N3166" t="str">
        <f t="shared" si="106"/>
        <v/>
      </c>
    </row>
    <row r="3167" spans="1:14" hidden="1" outlineLevel="2">
      <c r="A3167" s="285"/>
      <c r="B3167" s="332">
        <f t="shared" si="105"/>
        <v>185</v>
      </c>
      <c r="C3167" s="25" t="s">
        <v>2500</v>
      </c>
      <c r="D3167" s="210" t="s">
        <v>1994</v>
      </c>
      <c r="E3167" s="246" t="s">
        <v>1156</v>
      </c>
      <c r="F3167" s="42" t="s">
        <v>4676</v>
      </c>
      <c r="G3167" s="246"/>
      <c r="H3167" s="44"/>
      <c r="I3167" s="83"/>
      <c r="J3167" s="39"/>
      <c r="K3167" s="163"/>
      <c r="L3167" s="82">
        <v>43497</v>
      </c>
      <c r="M3167" s="82"/>
      <c r="N3167" t="str">
        <f t="shared" si="106"/>
        <v/>
      </c>
    </row>
    <row r="3168" spans="1:14" ht="26.4" hidden="1" outlineLevel="2">
      <c r="A3168" s="285"/>
      <c r="B3168" s="332">
        <f t="shared" si="105"/>
        <v>185</v>
      </c>
      <c r="C3168" s="19" t="s">
        <v>6758</v>
      </c>
      <c r="D3168" s="210" t="s">
        <v>6759</v>
      </c>
      <c r="E3168" s="246" t="s">
        <v>1156</v>
      </c>
      <c r="F3168" s="42" t="s">
        <v>4676</v>
      </c>
      <c r="G3168" s="246" t="s">
        <v>7005</v>
      </c>
      <c r="H3168" s="44"/>
      <c r="I3168" s="83"/>
      <c r="J3168" s="39"/>
      <c r="K3168" s="163"/>
      <c r="L3168" s="82">
        <v>43497</v>
      </c>
      <c r="M3168" s="82"/>
      <c r="N3168" t="str">
        <f t="shared" si="106"/>
        <v/>
      </c>
    </row>
    <row r="3169" spans="1:14" hidden="1" outlineLevel="2">
      <c r="A3169" s="285"/>
      <c r="B3169" s="332">
        <f t="shared" si="105"/>
        <v>185</v>
      </c>
      <c r="C3169" s="25" t="s">
        <v>6744</v>
      </c>
      <c r="D3169" s="210" t="s">
        <v>6745</v>
      </c>
      <c r="E3169" s="246" t="s">
        <v>1156</v>
      </c>
      <c r="F3169" s="42" t="s">
        <v>4676</v>
      </c>
      <c r="G3169" s="246"/>
      <c r="H3169" s="44"/>
      <c r="I3169" s="83"/>
      <c r="J3169" s="39"/>
      <c r="K3169" s="163"/>
      <c r="L3169" s="82">
        <v>43497</v>
      </c>
      <c r="M3169" s="82"/>
      <c r="N3169" t="str">
        <f t="shared" si="106"/>
        <v>DUPLICATE</v>
      </c>
    </row>
    <row r="3170" spans="1:14" hidden="1" outlineLevel="2">
      <c r="A3170" s="285"/>
      <c r="B3170" s="332">
        <f t="shared" si="105"/>
        <v>185</v>
      </c>
      <c r="C3170" s="58" t="s">
        <v>1993</v>
      </c>
      <c r="D3170" s="139" t="s">
        <v>1992</v>
      </c>
      <c r="E3170" s="246" t="s">
        <v>1156</v>
      </c>
      <c r="F3170" s="42" t="s">
        <v>4676</v>
      </c>
      <c r="G3170" s="246"/>
      <c r="H3170" s="44"/>
      <c r="I3170" s="83"/>
      <c r="J3170" s="39"/>
      <c r="K3170" s="163"/>
      <c r="L3170" s="82">
        <v>38362</v>
      </c>
      <c r="M3170" s="82"/>
      <c r="N3170" t="str">
        <f t="shared" si="106"/>
        <v/>
      </c>
    </row>
    <row r="3171" spans="1:14" hidden="1" outlineLevel="2">
      <c r="A3171" s="285"/>
      <c r="B3171" s="332">
        <f t="shared" si="105"/>
        <v>185</v>
      </c>
      <c r="C3171" s="58" t="s">
        <v>243</v>
      </c>
      <c r="D3171" s="139" t="s">
        <v>4181</v>
      </c>
      <c r="E3171" s="246" t="s">
        <v>1156</v>
      </c>
      <c r="F3171" s="42" t="s">
        <v>4676</v>
      </c>
      <c r="G3171" s="246"/>
      <c r="H3171" s="44"/>
      <c r="I3171" s="83"/>
      <c r="J3171" s="39"/>
      <c r="K3171" s="163"/>
      <c r="L3171" s="82">
        <v>38362</v>
      </c>
      <c r="M3171" s="82"/>
      <c r="N3171" t="str">
        <f t="shared" si="106"/>
        <v/>
      </c>
    </row>
    <row r="3172" spans="1:14" hidden="1" outlineLevel="2">
      <c r="A3172" s="285"/>
      <c r="B3172" s="332">
        <f t="shared" si="105"/>
        <v>185</v>
      </c>
      <c r="C3172" s="58" t="s">
        <v>259</v>
      </c>
      <c r="D3172" s="139" t="s">
        <v>258</v>
      </c>
      <c r="E3172" s="246" t="s">
        <v>1156</v>
      </c>
      <c r="F3172" s="42" t="s">
        <v>4676</v>
      </c>
      <c r="G3172" s="246"/>
      <c r="H3172" s="44"/>
      <c r="I3172" s="83"/>
      <c r="J3172" s="39"/>
      <c r="K3172" s="163"/>
      <c r="L3172" s="82">
        <v>38362</v>
      </c>
      <c r="M3172" s="82"/>
      <c r="N3172" t="str">
        <f t="shared" si="106"/>
        <v/>
      </c>
    </row>
    <row r="3173" spans="1:14" hidden="1" outlineLevel="2">
      <c r="A3173" s="285"/>
      <c r="B3173" s="332">
        <f t="shared" si="105"/>
        <v>185</v>
      </c>
      <c r="C3173" s="58" t="s">
        <v>6760</v>
      </c>
      <c r="D3173" s="139" t="s">
        <v>6761</v>
      </c>
      <c r="E3173" s="246" t="s">
        <v>1156</v>
      </c>
      <c r="F3173" s="42" t="s">
        <v>4676</v>
      </c>
      <c r="G3173" s="246"/>
      <c r="H3173" s="44"/>
      <c r="I3173" s="83"/>
      <c r="J3173" s="39"/>
      <c r="K3173" s="163"/>
      <c r="L3173" s="82">
        <v>43497</v>
      </c>
      <c r="M3173" s="82"/>
      <c r="N3173" t="str">
        <f t="shared" si="106"/>
        <v/>
      </c>
    </row>
    <row r="3174" spans="1:14" hidden="1" outlineLevel="2">
      <c r="A3174" s="285"/>
      <c r="B3174" s="332">
        <f t="shared" si="105"/>
        <v>185</v>
      </c>
      <c r="C3174" s="58" t="s">
        <v>1224</v>
      </c>
      <c r="D3174" s="139" t="s">
        <v>1223</v>
      </c>
      <c r="E3174" s="246" t="s">
        <v>1156</v>
      </c>
      <c r="F3174" s="42" t="s">
        <v>4676</v>
      </c>
      <c r="G3174" s="246"/>
      <c r="H3174" s="44"/>
      <c r="I3174" s="83"/>
      <c r="J3174" s="39"/>
      <c r="K3174" s="163"/>
      <c r="L3174" s="82">
        <v>38362</v>
      </c>
      <c r="M3174" s="82"/>
      <c r="N3174" t="str">
        <f t="shared" si="106"/>
        <v/>
      </c>
    </row>
    <row r="3175" spans="1:14" hidden="1" outlineLevel="2">
      <c r="A3175" s="285"/>
      <c r="B3175" s="332">
        <f t="shared" si="105"/>
        <v>185</v>
      </c>
      <c r="C3175" s="58" t="s">
        <v>6762</v>
      </c>
      <c r="D3175" s="139" t="s">
        <v>6763</v>
      </c>
      <c r="E3175" s="246" t="s">
        <v>1156</v>
      </c>
      <c r="F3175" s="42" t="s">
        <v>4676</v>
      </c>
      <c r="G3175" s="246"/>
      <c r="H3175" s="44"/>
      <c r="I3175" s="83"/>
      <c r="J3175" s="39"/>
      <c r="K3175" s="163"/>
      <c r="L3175" s="82">
        <v>43497</v>
      </c>
      <c r="M3175" s="82"/>
      <c r="N3175" t="str">
        <f t="shared" si="106"/>
        <v/>
      </c>
    </row>
    <row r="3176" spans="1:14" s="333" customFormat="1" hidden="1" outlineLevel="2">
      <c r="A3176" s="285"/>
      <c r="B3176" s="332">
        <f t="shared" si="105"/>
        <v>185</v>
      </c>
      <c r="C3176" s="58" t="s">
        <v>3568</v>
      </c>
      <c r="D3176" s="139" t="s">
        <v>3567</v>
      </c>
      <c r="E3176" s="246" t="s">
        <v>1156</v>
      </c>
      <c r="F3176" s="42" t="s">
        <v>4676</v>
      </c>
      <c r="G3176" s="246"/>
      <c r="H3176" s="44"/>
      <c r="I3176" s="83"/>
      <c r="J3176" s="39"/>
      <c r="K3176" s="163"/>
      <c r="L3176" s="82">
        <v>38362</v>
      </c>
      <c r="M3176" s="82"/>
      <c r="N3176" t="str">
        <f t="shared" si="106"/>
        <v/>
      </c>
    </row>
    <row r="3177" spans="1:14" s="333" customFormat="1" hidden="1" outlineLevel="2">
      <c r="A3177" s="285"/>
      <c r="B3177" s="332">
        <f t="shared" si="105"/>
        <v>185</v>
      </c>
      <c r="C3177" s="58" t="s">
        <v>6764</v>
      </c>
      <c r="D3177" s="139" t="s">
        <v>6765</v>
      </c>
      <c r="E3177" s="246" t="s">
        <v>1156</v>
      </c>
      <c r="F3177" s="42" t="s">
        <v>4676</v>
      </c>
      <c r="G3177" s="246"/>
      <c r="H3177" s="44"/>
      <c r="I3177" s="83"/>
      <c r="J3177" s="39"/>
      <c r="K3177" s="163"/>
      <c r="L3177" s="82">
        <v>43497</v>
      </c>
      <c r="M3177" s="82"/>
      <c r="N3177" t="str">
        <f t="shared" si="106"/>
        <v/>
      </c>
    </row>
    <row r="3178" spans="1:14" hidden="1" outlineLevel="2">
      <c r="A3178" s="285"/>
      <c r="B3178" s="332">
        <f t="shared" si="105"/>
        <v>185</v>
      </c>
      <c r="C3178" s="58" t="s">
        <v>2997</v>
      </c>
      <c r="D3178" s="139" t="s">
        <v>2996</v>
      </c>
      <c r="E3178" s="246" t="s">
        <v>1156</v>
      </c>
      <c r="F3178" s="42" t="s">
        <v>4676</v>
      </c>
      <c r="G3178" s="246"/>
      <c r="H3178" s="44"/>
      <c r="I3178" s="83"/>
      <c r="J3178" s="39"/>
      <c r="K3178" s="163"/>
      <c r="L3178" s="82">
        <v>39845</v>
      </c>
      <c r="M3178" s="82"/>
      <c r="N3178" t="str">
        <f t="shared" si="106"/>
        <v/>
      </c>
    </row>
    <row r="3179" spans="1:14" ht="66" hidden="1" outlineLevel="1" collapsed="1">
      <c r="A3179" s="307">
        <v>186</v>
      </c>
      <c r="B3179" s="332">
        <f t="shared" si="105"/>
        <v>186</v>
      </c>
      <c r="C3179" s="37" t="s">
        <v>4779</v>
      </c>
      <c r="D3179" s="40"/>
      <c r="E3179" s="40" t="s">
        <v>2798</v>
      </c>
      <c r="F3179" s="51" t="s">
        <v>1935</v>
      </c>
      <c r="G3179" s="40" t="s">
        <v>6536</v>
      </c>
      <c r="H3179" s="44"/>
      <c r="I3179" s="44"/>
      <c r="J3179" s="52" t="s">
        <v>2580</v>
      </c>
      <c r="K3179" s="40"/>
      <c r="L3179" s="80">
        <v>38362</v>
      </c>
      <c r="M3179" s="260">
        <v>42767</v>
      </c>
      <c r="N3179" t="str">
        <f t="shared" si="106"/>
        <v/>
      </c>
    </row>
    <row r="3180" spans="1:14" ht="13.8" hidden="1" customHeight="1" outlineLevel="2">
      <c r="A3180" s="285"/>
      <c r="B3180" s="332">
        <f t="shared" si="105"/>
        <v>186</v>
      </c>
      <c r="C3180" s="168" t="s">
        <v>6731</v>
      </c>
      <c r="D3180" s="245" t="s">
        <v>6732</v>
      </c>
      <c r="E3180" s="39" t="s">
        <v>1156</v>
      </c>
      <c r="F3180" s="246" t="s">
        <v>4676</v>
      </c>
      <c r="G3180" s="245"/>
      <c r="H3180" s="243"/>
      <c r="I3180" s="243"/>
      <c r="J3180" s="247"/>
      <c r="K3180" s="245"/>
      <c r="L3180" s="82">
        <v>43497</v>
      </c>
      <c r="M3180" s="82"/>
      <c r="N3180" t="str">
        <f t="shared" si="106"/>
        <v/>
      </c>
    </row>
    <row r="3181" spans="1:14" ht="13.8" hidden="1" customHeight="1" outlineLevel="2">
      <c r="A3181" s="285"/>
      <c r="B3181" s="332">
        <f t="shared" si="105"/>
        <v>186</v>
      </c>
      <c r="C3181" s="168" t="s">
        <v>6733</v>
      </c>
      <c r="D3181" s="246" t="s">
        <v>6734</v>
      </c>
      <c r="E3181" s="39" t="s">
        <v>1156</v>
      </c>
      <c r="F3181" s="246" t="s">
        <v>4676</v>
      </c>
      <c r="G3181" s="246"/>
      <c r="H3181" s="83"/>
      <c r="I3181" s="83"/>
      <c r="J3181" s="39"/>
      <c r="K3181" s="246"/>
      <c r="L3181" s="82">
        <v>43497</v>
      </c>
      <c r="M3181" s="82"/>
      <c r="N3181" t="str">
        <f t="shared" si="106"/>
        <v/>
      </c>
    </row>
    <row r="3182" spans="1:14" ht="13.8" hidden="1" customHeight="1" outlineLevel="2">
      <c r="A3182" s="285"/>
      <c r="B3182" s="332">
        <f t="shared" si="105"/>
        <v>186</v>
      </c>
      <c r="C3182" s="168" t="s">
        <v>6735</v>
      </c>
      <c r="D3182" s="246" t="s">
        <v>6736</v>
      </c>
      <c r="E3182" s="39" t="s">
        <v>1156</v>
      </c>
      <c r="F3182" s="246" t="s">
        <v>4676</v>
      </c>
      <c r="G3182" s="246"/>
      <c r="H3182" s="83"/>
      <c r="I3182" s="83"/>
      <c r="J3182" s="39"/>
      <c r="K3182" s="246"/>
      <c r="L3182" s="82">
        <v>43497</v>
      </c>
      <c r="M3182" s="82"/>
      <c r="N3182" t="str">
        <f t="shared" si="106"/>
        <v/>
      </c>
    </row>
    <row r="3183" spans="1:14" ht="13.8" hidden="1" customHeight="1" outlineLevel="2">
      <c r="A3183" s="285"/>
      <c r="B3183" s="332">
        <f t="shared" si="105"/>
        <v>186</v>
      </c>
      <c r="C3183" s="168" t="s">
        <v>6737</v>
      </c>
      <c r="D3183" s="246" t="s">
        <v>6738</v>
      </c>
      <c r="E3183" s="39" t="s">
        <v>1156</v>
      </c>
      <c r="F3183" s="246" t="s">
        <v>4676</v>
      </c>
      <c r="G3183" s="246"/>
      <c r="H3183" s="83"/>
      <c r="I3183" s="83"/>
      <c r="J3183" s="39"/>
      <c r="K3183" s="246"/>
      <c r="L3183" s="82">
        <v>43497</v>
      </c>
      <c r="M3183" s="82"/>
      <c r="N3183" t="str">
        <f t="shared" si="106"/>
        <v/>
      </c>
    </row>
    <row r="3184" spans="1:14" ht="13.8" hidden="1" customHeight="1" outlineLevel="2">
      <c r="A3184" s="285"/>
      <c r="B3184" s="332">
        <f t="shared" si="105"/>
        <v>186</v>
      </c>
      <c r="C3184" s="168" t="s">
        <v>6739</v>
      </c>
      <c r="D3184" s="246" t="s">
        <v>6740</v>
      </c>
      <c r="E3184" s="39" t="s">
        <v>1156</v>
      </c>
      <c r="F3184" s="246" t="s">
        <v>4676</v>
      </c>
      <c r="G3184" s="246"/>
      <c r="H3184" s="83"/>
      <c r="I3184" s="83"/>
      <c r="J3184" s="39"/>
      <c r="K3184" s="246"/>
      <c r="L3184" s="82">
        <v>43497</v>
      </c>
      <c r="M3184" s="82"/>
      <c r="N3184" t="str">
        <f t="shared" si="106"/>
        <v/>
      </c>
    </row>
    <row r="3185" spans="1:14" ht="13.8" hidden="1" customHeight="1" outlineLevel="2">
      <c r="A3185" s="285"/>
      <c r="B3185" s="332">
        <f t="shared" si="105"/>
        <v>186</v>
      </c>
      <c r="C3185" s="168" t="s">
        <v>6741</v>
      </c>
      <c r="D3185" s="246" t="s">
        <v>6629</v>
      </c>
      <c r="E3185" s="39" t="s">
        <v>1156</v>
      </c>
      <c r="F3185" s="246" t="s">
        <v>4676</v>
      </c>
      <c r="G3185" s="246"/>
      <c r="H3185" s="83"/>
      <c r="I3185" s="83"/>
      <c r="J3185" s="39"/>
      <c r="K3185" s="246"/>
      <c r="L3185" s="82">
        <v>43497</v>
      </c>
      <c r="M3185" s="82"/>
      <c r="N3185" t="str">
        <f t="shared" si="106"/>
        <v/>
      </c>
    </row>
    <row r="3186" spans="1:14" ht="13.8" hidden="1" customHeight="1" outlineLevel="2">
      <c r="A3186" s="285"/>
      <c r="B3186" s="332">
        <f t="shared" si="105"/>
        <v>186</v>
      </c>
      <c r="C3186" s="168" t="s">
        <v>6742</v>
      </c>
      <c r="D3186" s="246" t="s">
        <v>6743</v>
      </c>
      <c r="E3186" s="39" t="s">
        <v>1156</v>
      </c>
      <c r="F3186" s="246" t="s">
        <v>4676</v>
      </c>
      <c r="G3186" s="246"/>
      <c r="H3186" s="83"/>
      <c r="I3186" s="83"/>
      <c r="J3186" s="39"/>
      <c r="K3186" s="246"/>
      <c r="L3186" s="82">
        <v>43497</v>
      </c>
      <c r="M3186" s="82"/>
      <c r="N3186" t="str">
        <f t="shared" si="106"/>
        <v/>
      </c>
    </row>
    <row r="3187" spans="1:14" ht="13.8" hidden="1" customHeight="1" outlineLevel="2">
      <c r="A3187" s="285"/>
      <c r="B3187" s="332">
        <f t="shared" si="105"/>
        <v>186</v>
      </c>
      <c r="C3187" s="168" t="s">
        <v>6744</v>
      </c>
      <c r="D3187" s="246" t="s">
        <v>6745</v>
      </c>
      <c r="E3187" s="39" t="s">
        <v>1156</v>
      </c>
      <c r="F3187" s="246" t="s">
        <v>4676</v>
      </c>
      <c r="G3187" s="246"/>
      <c r="H3187" s="83"/>
      <c r="I3187" s="83"/>
      <c r="J3187" s="39"/>
      <c r="K3187" s="246"/>
      <c r="L3187" s="82">
        <v>43497</v>
      </c>
      <c r="M3187" s="82"/>
      <c r="N3187" t="str">
        <f t="shared" si="106"/>
        <v>DUPLICATE</v>
      </c>
    </row>
    <row r="3188" spans="1:14" ht="13.8" hidden="1" customHeight="1" outlineLevel="2">
      <c r="A3188" s="285"/>
      <c r="B3188" s="332">
        <f t="shared" si="105"/>
        <v>186</v>
      </c>
      <c r="C3188" s="168" t="s">
        <v>6746</v>
      </c>
      <c r="D3188" s="246" t="s">
        <v>6747</v>
      </c>
      <c r="E3188" s="39" t="s">
        <v>1156</v>
      </c>
      <c r="F3188" s="246" t="s">
        <v>4676</v>
      </c>
      <c r="G3188" s="246"/>
      <c r="H3188" s="83"/>
      <c r="I3188" s="83"/>
      <c r="J3188" s="39"/>
      <c r="K3188" s="246"/>
      <c r="L3188" s="82">
        <v>43497</v>
      </c>
      <c r="M3188" s="82"/>
      <c r="N3188" t="str">
        <f t="shared" si="106"/>
        <v/>
      </c>
    </row>
    <row r="3189" spans="1:14" ht="13.8" hidden="1" customHeight="1" outlineLevel="2">
      <c r="A3189" s="285"/>
      <c r="B3189" s="332">
        <f t="shared" si="105"/>
        <v>186</v>
      </c>
      <c r="C3189" s="168" t="s">
        <v>6746</v>
      </c>
      <c r="D3189" s="246" t="s">
        <v>6748</v>
      </c>
      <c r="E3189" s="39" t="s">
        <v>1156</v>
      </c>
      <c r="F3189" s="246" t="s">
        <v>4676</v>
      </c>
      <c r="G3189" s="246"/>
      <c r="H3189" s="83"/>
      <c r="I3189" s="83"/>
      <c r="J3189" s="39"/>
      <c r="K3189" s="246"/>
      <c r="L3189" s="82">
        <v>43497</v>
      </c>
      <c r="M3189" s="82"/>
      <c r="N3189" t="str">
        <f t="shared" si="106"/>
        <v/>
      </c>
    </row>
    <row r="3190" spans="1:14" ht="13.8" hidden="1" customHeight="1" outlineLevel="2">
      <c r="A3190" s="285"/>
      <c r="B3190" s="332">
        <f t="shared" si="105"/>
        <v>186</v>
      </c>
      <c r="C3190" s="168" t="s">
        <v>6746</v>
      </c>
      <c r="D3190" s="246" t="s">
        <v>6749</v>
      </c>
      <c r="E3190" s="39" t="s">
        <v>1156</v>
      </c>
      <c r="F3190" s="246" t="s">
        <v>4676</v>
      </c>
      <c r="G3190" s="246"/>
      <c r="H3190" s="83"/>
      <c r="I3190" s="83"/>
      <c r="J3190" s="39"/>
      <c r="K3190" s="246"/>
      <c r="L3190" s="82">
        <v>43497</v>
      </c>
      <c r="M3190" s="82"/>
      <c r="N3190" t="str">
        <f t="shared" si="106"/>
        <v/>
      </c>
    </row>
    <row r="3191" spans="1:14" ht="52.8" hidden="1" outlineLevel="2">
      <c r="A3191" s="285"/>
      <c r="B3191" s="332">
        <f t="shared" si="105"/>
        <v>186</v>
      </c>
      <c r="C3191" s="168" t="s">
        <v>625</v>
      </c>
      <c r="D3191" s="246" t="s">
        <v>626</v>
      </c>
      <c r="E3191" s="246" t="s">
        <v>2798</v>
      </c>
      <c r="F3191" s="246" t="s">
        <v>1935</v>
      </c>
      <c r="G3191" s="246" t="s">
        <v>7134</v>
      </c>
      <c r="H3191" s="83" t="s">
        <v>7135</v>
      </c>
      <c r="I3191" s="83"/>
      <c r="J3191" s="39"/>
      <c r="K3191" s="246"/>
      <c r="L3191" s="82">
        <v>38362</v>
      </c>
      <c r="M3191" s="82">
        <v>43132</v>
      </c>
      <c r="N3191" t="str">
        <f t="shared" si="106"/>
        <v/>
      </c>
    </row>
    <row r="3192" spans="1:14" hidden="1" outlineLevel="2">
      <c r="A3192" s="285"/>
      <c r="B3192" s="332">
        <f t="shared" si="105"/>
        <v>186</v>
      </c>
      <c r="C3192" s="168" t="s">
        <v>6292</v>
      </c>
      <c r="D3192" s="246" t="s">
        <v>6293</v>
      </c>
      <c r="E3192" s="39" t="s">
        <v>1156</v>
      </c>
      <c r="F3192" s="246" t="s">
        <v>4676</v>
      </c>
      <c r="G3192" s="246"/>
      <c r="H3192" s="83"/>
      <c r="I3192" s="83"/>
      <c r="J3192" s="39"/>
      <c r="K3192" s="246"/>
      <c r="L3192" s="82">
        <v>42767</v>
      </c>
      <c r="M3192" s="82"/>
      <c r="N3192" t="str">
        <f t="shared" si="106"/>
        <v/>
      </c>
    </row>
    <row r="3193" spans="1:14" hidden="1" outlineLevel="2">
      <c r="A3193" s="285"/>
      <c r="B3193" s="332">
        <f t="shared" si="105"/>
        <v>186</v>
      </c>
      <c r="C3193" s="168" t="s">
        <v>6290</v>
      </c>
      <c r="D3193" s="246" t="s">
        <v>6291</v>
      </c>
      <c r="E3193" s="39" t="s">
        <v>1156</v>
      </c>
      <c r="F3193" s="246" t="s">
        <v>4676</v>
      </c>
      <c r="G3193" s="246"/>
      <c r="H3193" s="83"/>
      <c r="I3193" s="83"/>
      <c r="J3193" s="39"/>
      <c r="K3193" s="246"/>
      <c r="L3193" s="82">
        <v>42767</v>
      </c>
      <c r="M3193" s="82"/>
      <c r="N3193" t="str">
        <f t="shared" si="106"/>
        <v/>
      </c>
    </row>
    <row r="3194" spans="1:14" hidden="1" outlineLevel="2">
      <c r="A3194" s="285"/>
      <c r="B3194" s="332">
        <f t="shared" si="105"/>
        <v>186</v>
      </c>
      <c r="C3194" s="168" t="s">
        <v>6294</v>
      </c>
      <c r="D3194" s="246" t="s">
        <v>6295</v>
      </c>
      <c r="E3194" s="39" t="s">
        <v>1156</v>
      </c>
      <c r="F3194" s="246" t="s">
        <v>4676</v>
      </c>
      <c r="G3194" s="246"/>
      <c r="H3194" s="83"/>
      <c r="I3194" s="83"/>
      <c r="J3194" s="39"/>
      <c r="K3194" s="246"/>
      <c r="L3194" s="82">
        <v>42767</v>
      </c>
      <c r="M3194" s="82"/>
      <c r="N3194" t="str">
        <f t="shared" si="106"/>
        <v/>
      </c>
    </row>
    <row r="3195" spans="1:14" ht="26.4" hidden="1" outlineLevel="2">
      <c r="A3195" s="285"/>
      <c r="B3195" s="332">
        <f t="shared" si="105"/>
        <v>186</v>
      </c>
      <c r="C3195" s="168" t="s">
        <v>627</v>
      </c>
      <c r="D3195" s="246" t="s">
        <v>628</v>
      </c>
      <c r="E3195" s="39" t="s">
        <v>1156</v>
      </c>
      <c r="F3195" s="246" t="s">
        <v>4676</v>
      </c>
      <c r="G3195" s="246"/>
      <c r="H3195" s="83"/>
      <c r="I3195" s="83"/>
      <c r="J3195" s="39" t="s">
        <v>3702</v>
      </c>
      <c r="K3195" s="246"/>
      <c r="L3195" s="82">
        <v>38362</v>
      </c>
      <c r="M3195" s="82"/>
      <c r="N3195" t="str">
        <f t="shared" si="106"/>
        <v/>
      </c>
    </row>
    <row r="3196" spans="1:14" ht="26.4" hidden="1" outlineLevel="2">
      <c r="A3196" s="285"/>
      <c r="B3196" s="332">
        <f t="shared" si="105"/>
        <v>186</v>
      </c>
      <c r="C3196" s="168" t="s">
        <v>629</v>
      </c>
      <c r="D3196" s="246" t="s">
        <v>630</v>
      </c>
      <c r="E3196" s="42" t="s">
        <v>1156</v>
      </c>
      <c r="F3196" s="246" t="s">
        <v>4676</v>
      </c>
      <c r="G3196" s="246" t="s">
        <v>6498</v>
      </c>
      <c r="H3196" s="83"/>
      <c r="I3196" s="83"/>
      <c r="J3196" s="39"/>
      <c r="K3196" s="246"/>
      <c r="L3196" s="118">
        <v>38362</v>
      </c>
      <c r="M3196" s="82"/>
      <c r="N3196" t="str">
        <f t="shared" si="106"/>
        <v/>
      </c>
    </row>
    <row r="3197" spans="1:14" hidden="1" outlineLevel="2">
      <c r="A3197" s="285"/>
      <c r="B3197" s="332">
        <f t="shared" si="105"/>
        <v>186</v>
      </c>
      <c r="C3197" s="168" t="s">
        <v>2896</v>
      </c>
      <c r="D3197" s="210" t="s">
        <v>2897</v>
      </c>
      <c r="E3197" s="42" t="s">
        <v>1156</v>
      </c>
      <c r="F3197" s="246" t="s">
        <v>4676</v>
      </c>
      <c r="G3197" s="246" t="s">
        <v>6498</v>
      </c>
      <c r="H3197" s="83"/>
      <c r="I3197" s="83"/>
      <c r="J3197" s="42"/>
      <c r="K3197" s="246"/>
      <c r="L3197" s="82">
        <v>40210</v>
      </c>
      <c r="M3197" s="82">
        <v>40575</v>
      </c>
      <c r="N3197" t="str">
        <f t="shared" si="106"/>
        <v/>
      </c>
    </row>
    <row r="3198" spans="1:14" hidden="1" outlineLevel="2">
      <c r="A3198" s="285"/>
      <c r="B3198" s="332">
        <f t="shared" si="105"/>
        <v>186</v>
      </c>
      <c r="C3198" s="168" t="s">
        <v>6510</v>
      </c>
      <c r="D3198" s="210" t="s">
        <v>2898</v>
      </c>
      <c r="E3198" s="42" t="s">
        <v>1156</v>
      </c>
      <c r="F3198" s="246" t="s">
        <v>4676</v>
      </c>
      <c r="G3198" s="246" t="s">
        <v>6498</v>
      </c>
      <c r="H3198" s="83"/>
      <c r="I3198" s="83"/>
      <c r="J3198" s="42"/>
      <c r="K3198" s="246"/>
      <c r="L3198" s="82">
        <v>40210</v>
      </c>
      <c r="M3198" s="82">
        <v>40575</v>
      </c>
      <c r="N3198" t="str">
        <f t="shared" si="106"/>
        <v/>
      </c>
    </row>
    <row r="3199" spans="1:14" hidden="1" outlineLevel="2">
      <c r="A3199" s="285"/>
      <c r="B3199" s="332">
        <f t="shared" ref="B3199:B3265" si="107">IF(A3199&gt;0,A3199,B3198)</f>
        <v>186</v>
      </c>
      <c r="C3199" s="168" t="s">
        <v>6297</v>
      </c>
      <c r="D3199" s="210" t="s">
        <v>83</v>
      </c>
      <c r="E3199" s="42" t="s">
        <v>1156</v>
      </c>
      <c r="F3199" s="246" t="s">
        <v>4676</v>
      </c>
      <c r="G3199" s="246" t="s">
        <v>6498</v>
      </c>
      <c r="H3199" s="83"/>
      <c r="I3199" s="92"/>
      <c r="J3199" s="48"/>
      <c r="K3199" s="97"/>
      <c r="L3199" s="82">
        <v>40210</v>
      </c>
      <c r="M3199" s="82">
        <v>40575</v>
      </c>
      <c r="N3199" t="str">
        <f t="shared" si="106"/>
        <v/>
      </c>
    </row>
    <row r="3200" spans="1:14" hidden="1" outlineLevel="2">
      <c r="A3200" s="286"/>
      <c r="B3200" s="332">
        <f t="shared" si="107"/>
        <v>186</v>
      </c>
      <c r="C3200" s="411" t="s">
        <v>6296</v>
      </c>
      <c r="D3200" s="217" t="s">
        <v>6298</v>
      </c>
      <c r="E3200" s="362" t="s">
        <v>1156</v>
      </c>
      <c r="F3200" s="217" t="s">
        <v>4676</v>
      </c>
      <c r="G3200" s="217"/>
      <c r="H3200" s="244"/>
      <c r="I3200" s="81"/>
      <c r="J3200" s="125"/>
      <c r="K3200" s="100"/>
      <c r="L3200" s="82">
        <v>42767</v>
      </c>
      <c r="M3200" s="82"/>
      <c r="N3200" t="str">
        <f t="shared" si="106"/>
        <v/>
      </c>
    </row>
    <row r="3201" spans="1:14" hidden="1" outlineLevel="1" collapsed="1">
      <c r="A3201" s="286">
        <v>187</v>
      </c>
      <c r="B3201" s="332">
        <f t="shared" si="107"/>
        <v>187</v>
      </c>
      <c r="C3201" s="372" t="s">
        <v>5277</v>
      </c>
      <c r="D3201" s="217"/>
      <c r="E3201" s="52" t="s">
        <v>2791</v>
      </c>
      <c r="F3201" s="40" t="s">
        <v>4619</v>
      </c>
      <c r="G3201" s="217"/>
      <c r="H3201" s="44"/>
      <c r="I3201" s="44"/>
      <c r="J3201" s="52" t="s">
        <v>1151</v>
      </c>
      <c r="K3201" s="164"/>
      <c r="L3201" s="80">
        <v>38362</v>
      </c>
      <c r="M3201" s="80">
        <v>42401</v>
      </c>
      <c r="N3201" t="str">
        <f t="shared" si="106"/>
        <v/>
      </c>
    </row>
    <row r="3202" spans="1:14" hidden="1" outlineLevel="2">
      <c r="A3202" s="285"/>
      <c r="B3202" s="332">
        <f t="shared" si="107"/>
        <v>187</v>
      </c>
      <c r="C3202" s="22" t="s">
        <v>4636</v>
      </c>
      <c r="D3202" s="246" t="s">
        <v>4637</v>
      </c>
      <c r="E3202" s="39" t="s">
        <v>1938</v>
      </c>
      <c r="F3202" s="39" t="s">
        <v>1939</v>
      </c>
      <c r="G3202" s="39"/>
      <c r="H3202" s="44"/>
      <c r="I3202" s="243"/>
      <c r="J3202" s="110"/>
      <c r="K3202" s="165"/>
      <c r="L3202" s="242">
        <v>39845</v>
      </c>
      <c r="M3202" s="96"/>
      <c r="N3202" t="str">
        <f t="shared" si="106"/>
        <v/>
      </c>
    </row>
    <row r="3203" spans="1:14" hidden="1" outlineLevel="2">
      <c r="A3203" s="285"/>
      <c r="B3203" s="332">
        <f t="shared" si="107"/>
        <v>187</v>
      </c>
      <c r="C3203" s="19" t="s">
        <v>3832</v>
      </c>
      <c r="D3203" s="246" t="s">
        <v>3833</v>
      </c>
      <c r="E3203" s="39" t="s">
        <v>1938</v>
      </c>
      <c r="F3203" s="39" t="s">
        <v>1939</v>
      </c>
      <c r="G3203" s="39"/>
      <c r="H3203" s="44"/>
      <c r="I3203" s="83"/>
      <c r="J3203" s="39"/>
      <c r="K3203" s="166"/>
      <c r="L3203" s="82">
        <v>39845</v>
      </c>
      <c r="M3203" s="103"/>
      <c r="N3203" t="str">
        <f t="shared" si="106"/>
        <v/>
      </c>
    </row>
    <row r="3204" spans="1:14" ht="26.4" hidden="1" outlineLevel="2">
      <c r="A3204" s="285"/>
      <c r="B3204" s="332">
        <f t="shared" si="107"/>
        <v>187</v>
      </c>
      <c r="C3204" s="19" t="s">
        <v>631</v>
      </c>
      <c r="D3204" s="246" t="s">
        <v>632</v>
      </c>
      <c r="E3204" s="39" t="s">
        <v>1938</v>
      </c>
      <c r="F3204" s="39" t="s">
        <v>1939</v>
      </c>
      <c r="G3204" s="39"/>
      <c r="H3204" s="44"/>
      <c r="I3204" s="83"/>
      <c r="J3204" s="39"/>
      <c r="K3204" s="166"/>
      <c r="L3204" s="82">
        <v>39845</v>
      </c>
      <c r="M3204" s="103"/>
      <c r="N3204" t="str">
        <f t="shared" si="106"/>
        <v/>
      </c>
    </row>
    <row r="3205" spans="1:14" hidden="1" outlineLevel="2">
      <c r="A3205" s="285"/>
      <c r="B3205" s="332">
        <f t="shared" si="107"/>
        <v>187</v>
      </c>
      <c r="C3205" s="19" t="s">
        <v>6106</v>
      </c>
      <c r="D3205" s="246" t="s">
        <v>6107</v>
      </c>
      <c r="E3205" s="39" t="s">
        <v>1938</v>
      </c>
      <c r="F3205" s="39" t="s">
        <v>1939</v>
      </c>
      <c r="G3205" s="39"/>
      <c r="H3205" s="44"/>
      <c r="I3205" s="83"/>
      <c r="J3205" s="39"/>
      <c r="K3205" s="166"/>
      <c r="L3205" s="82">
        <v>39845</v>
      </c>
      <c r="M3205" s="103">
        <v>42401</v>
      </c>
      <c r="N3205" t="str">
        <f t="shared" si="106"/>
        <v/>
      </c>
    </row>
    <row r="3206" spans="1:14" hidden="1" outlineLevel="2">
      <c r="A3206" s="285"/>
      <c r="B3206" s="332">
        <f t="shared" si="107"/>
        <v>187</v>
      </c>
      <c r="C3206" s="22" t="s">
        <v>6108</v>
      </c>
      <c r="D3206" s="246" t="s">
        <v>6109</v>
      </c>
      <c r="E3206" s="39" t="s">
        <v>1938</v>
      </c>
      <c r="F3206" s="39" t="s">
        <v>1939</v>
      </c>
      <c r="G3206" s="39"/>
      <c r="H3206" s="44"/>
      <c r="I3206" s="83"/>
      <c r="J3206" s="39"/>
      <c r="K3206" s="166"/>
      <c r="L3206" s="82">
        <v>39845</v>
      </c>
      <c r="M3206" s="103">
        <v>42401</v>
      </c>
      <c r="N3206" t="str">
        <f t="shared" si="106"/>
        <v/>
      </c>
    </row>
    <row r="3207" spans="1:14" hidden="1" outlineLevel="2">
      <c r="A3207" s="285"/>
      <c r="B3207" s="332">
        <f t="shared" si="107"/>
        <v>187</v>
      </c>
      <c r="C3207" s="22" t="s">
        <v>3834</v>
      </c>
      <c r="D3207" s="246" t="s">
        <v>3835</v>
      </c>
      <c r="E3207" s="39" t="s">
        <v>1938</v>
      </c>
      <c r="F3207" s="39" t="s">
        <v>1939</v>
      </c>
      <c r="G3207" s="39"/>
      <c r="H3207" s="44"/>
      <c r="I3207" s="83"/>
      <c r="J3207" s="42"/>
      <c r="K3207" s="166"/>
      <c r="L3207" s="82">
        <v>39845</v>
      </c>
      <c r="M3207" s="103"/>
      <c r="N3207" t="str">
        <f t="shared" si="106"/>
        <v/>
      </c>
    </row>
    <row r="3208" spans="1:14" hidden="1" outlineLevel="2">
      <c r="A3208" s="286"/>
      <c r="B3208" s="332">
        <f t="shared" si="107"/>
        <v>187</v>
      </c>
      <c r="C3208" s="412" t="s">
        <v>3836</v>
      </c>
      <c r="D3208" s="217" t="s">
        <v>3837</v>
      </c>
      <c r="E3208" s="90" t="s">
        <v>1938</v>
      </c>
      <c r="F3208" s="90" t="s">
        <v>1939</v>
      </c>
      <c r="G3208" s="90"/>
      <c r="H3208" s="44"/>
      <c r="I3208" s="244"/>
      <c r="J3208" s="90"/>
      <c r="K3208" s="167"/>
      <c r="L3208" s="260">
        <v>39845</v>
      </c>
      <c r="M3208" s="127"/>
      <c r="N3208" t="str">
        <f t="shared" si="106"/>
        <v/>
      </c>
    </row>
    <row r="3209" spans="1:14" ht="39.6" hidden="1" outlineLevel="1" collapsed="1">
      <c r="A3209" s="289">
        <v>188</v>
      </c>
      <c r="B3209" s="332">
        <f t="shared" si="107"/>
        <v>188</v>
      </c>
      <c r="C3209" s="413" t="s">
        <v>5278</v>
      </c>
      <c r="D3209" s="210"/>
      <c r="E3209" s="315" t="s">
        <v>1156</v>
      </c>
      <c r="F3209" s="316" t="s">
        <v>4676</v>
      </c>
      <c r="G3209" s="42" t="s">
        <v>6552</v>
      </c>
      <c r="H3209" s="244"/>
      <c r="I3209" s="244"/>
      <c r="J3209" s="245" t="s">
        <v>3513</v>
      </c>
      <c r="K3209" s="315" t="s">
        <v>6537</v>
      </c>
      <c r="L3209" s="242">
        <v>38362</v>
      </c>
      <c r="M3209" s="242">
        <v>42767</v>
      </c>
      <c r="N3209" t="str">
        <f t="shared" si="106"/>
        <v/>
      </c>
    </row>
    <row r="3210" spans="1:14" hidden="1" outlineLevel="2">
      <c r="A3210" s="289"/>
      <c r="B3210" s="332">
        <f t="shared" si="107"/>
        <v>188</v>
      </c>
      <c r="C3210" s="28" t="s">
        <v>1904</v>
      </c>
      <c r="D3210" s="156" t="s">
        <v>1903</v>
      </c>
      <c r="E3210" s="114" t="s">
        <v>1156</v>
      </c>
      <c r="F3210" s="75" t="s">
        <v>4676</v>
      </c>
      <c r="G3210" s="245" t="s">
        <v>75</v>
      </c>
      <c r="H3210" s="44"/>
      <c r="I3210" s="243"/>
      <c r="J3210" s="247"/>
      <c r="K3210" s="110"/>
      <c r="L3210" s="242">
        <v>38362</v>
      </c>
      <c r="M3210" s="242">
        <v>42036</v>
      </c>
      <c r="N3210" t="str">
        <f t="shared" si="106"/>
        <v/>
      </c>
    </row>
    <row r="3211" spans="1:14" hidden="1" outlineLevel="2">
      <c r="A3211" s="285"/>
      <c r="B3211" s="332">
        <f t="shared" si="107"/>
        <v>188</v>
      </c>
      <c r="C3211" s="26" t="s">
        <v>1906</v>
      </c>
      <c r="D3211" s="139" t="s">
        <v>1905</v>
      </c>
      <c r="E3211" s="48" t="s">
        <v>1156</v>
      </c>
      <c r="F3211" s="210" t="s">
        <v>4676</v>
      </c>
      <c r="G3211" s="246"/>
      <c r="H3211" s="44"/>
      <c r="I3211" s="83"/>
      <c r="J3211" s="39"/>
      <c r="K3211" s="42"/>
      <c r="L3211" s="82">
        <v>38362</v>
      </c>
      <c r="M3211" s="82"/>
      <c r="N3211" t="str">
        <f t="shared" si="106"/>
        <v/>
      </c>
    </row>
    <row r="3212" spans="1:14" hidden="1" outlineLevel="2">
      <c r="A3212" s="285"/>
      <c r="B3212" s="332">
        <f t="shared" si="107"/>
        <v>188</v>
      </c>
      <c r="C3212" s="26" t="s">
        <v>4572</v>
      </c>
      <c r="D3212" s="139" t="s">
        <v>3686</v>
      </c>
      <c r="E3212" s="48" t="s">
        <v>1156</v>
      </c>
      <c r="F3212" s="210" t="s">
        <v>4676</v>
      </c>
      <c r="G3212" s="246"/>
      <c r="H3212" s="44"/>
      <c r="I3212" s="83"/>
      <c r="J3212" s="39"/>
      <c r="K3212" s="42"/>
      <c r="L3212" s="82">
        <v>38362</v>
      </c>
      <c r="M3212" s="82"/>
      <c r="N3212" t="str">
        <f t="shared" si="106"/>
        <v/>
      </c>
    </row>
    <row r="3213" spans="1:14" hidden="1" outlineLevel="2">
      <c r="A3213" s="285"/>
      <c r="B3213" s="332">
        <f t="shared" si="107"/>
        <v>188</v>
      </c>
      <c r="C3213" s="26" t="s">
        <v>3685</v>
      </c>
      <c r="D3213" s="139" t="s">
        <v>3684</v>
      </c>
      <c r="E3213" s="48" t="s">
        <v>1156</v>
      </c>
      <c r="F3213" s="210" t="s">
        <v>4676</v>
      </c>
      <c r="G3213" s="246"/>
      <c r="H3213" s="44"/>
      <c r="I3213" s="83"/>
      <c r="J3213" s="39"/>
      <c r="K3213" s="42"/>
      <c r="L3213" s="82">
        <v>38362</v>
      </c>
      <c r="M3213" s="82"/>
      <c r="N3213" t="str">
        <f t="shared" si="106"/>
        <v/>
      </c>
    </row>
    <row r="3214" spans="1:14" hidden="1" outlineLevel="2">
      <c r="A3214" s="285"/>
      <c r="B3214" s="332">
        <f t="shared" si="107"/>
        <v>188</v>
      </c>
      <c r="C3214" s="26" t="s">
        <v>3681</v>
      </c>
      <c r="D3214" s="139" t="s">
        <v>3680</v>
      </c>
      <c r="E3214" s="48" t="s">
        <v>1156</v>
      </c>
      <c r="F3214" s="210" t="s">
        <v>4676</v>
      </c>
      <c r="G3214" s="246"/>
      <c r="H3214" s="44"/>
      <c r="I3214" s="83"/>
      <c r="J3214" s="39"/>
      <c r="K3214" s="42"/>
      <c r="L3214" s="82">
        <v>38362</v>
      </c>
      <c r="M3214" s="82"/>
      <c r="N3214" t="str">
        <f t="shared" si="106"/>
        <v/>
      </c>
    </row>
    <row r="3215" spans="1:14" hidden="1" outlineLevel="2">
      <c r="A3215" s="285"/>
      <c r="B3215" s="332">
        <f t="shared" si="107"/>
        <v>188</v>
      </c>
      <c r="C3215" s="26" t="s">
        <v>3683</v>
      </c>
      <c r="D3215" s="139" t="s">
        <v>3682</v>
      </c>
      <c r="E3215" s="48" t="s">
        <v>1156</v>
      </c>
      <c r="F3215" s="210" t="s">
        <v>4676</v>
      </c>
      <c r="G3215" s="246"/>
      <c r="H3215" s="44"/>
      <c r="I3215" s="83"/>
      <c r="J3215" s="39"/>
      <c r="K3215" s="42"/>
      <c r="L3215" s="82">
        <v>38362</v>
      </c>
      <c r="M3215" s="82"/>
      <c r="N3215" t="str">
        <f t="shared" ref="N3215:N3278" si="108">IF(D3215="NA","",IF(COUNTIF($D$2:$D$4998,D3215)&gt;1,"DUPLICATE",""))</f>
        <v/>
      </c>
    </row>
    <row r="3216" spans="1:14" hidden="1" outlineLevel="2">
      <c r="A3216" s="285"/>
      <c r="B3216" s="332">
        <f t="shared" si="107"/>
        <v>188</v>
      </c>
      <c r="C3216" s="26" t="s">
        <v>2642</v>
      </c>
      <c r="D3216" s="139" t="s">
        <v>2641</v>
      </c>
      <c r="E3216" s="48" t="s">
        <v>1156</v>
      </c>
      <c r="F3216" s="210" t="s">
        <v>4676</v>
      </c>
      <c r="G3216" s="246"/>
      <c r="H3216" s="44"/>
      <c r="I3216" s="83"/>
      <c r="J3216" s="39"/>
      <c r="K3216" s="42"/>
      <c r="L3216" s="82">
        <v>38362</v>
      </c>
      <c r="M3216" s="82"/>
      <c r="N3216" t="str">
        <f t="shared" si="108"/>
        <v/>
      </c>
    </row>
    <row r="3217" spans="1:14" hidden="1" outlineLevel="2">
      <c r="A3217" s="285"/>
      <c r="B3217" s="332">
        <f t="shared" si="107"/>
        <v>188</v>
      </c>
      <c r="C3217" s="26" t="s">
        <v>4874</v>
      </c>
      <c r="D3217" s="139" t="s">
        <v>2140</v>
      </c>
      <c r="E3217" s="48" t="s">
        <v>1156</v>
      </c>
      <c r="F3217" s="210" t="s">
        <v>4676</v>
      </c>
      <c r="G3217" s="246"/>
      <c r="H3217" s="44"/>
      <c r="I3217" s="83"/>
      <c r="J3217" s="39"/>
      <c r="K3217" s="42"/>
      <c r="L3217" s="82">
        <v>38362</v>
      </c>
      <c r="M3217" s="82"/>
      <c r="N3217" t="str">
        <f t="shared" si="108"/>
        <v/>
      </c>
    </row>
    <row r="3218" spans="1:14" hidden="1" outlineLevel="2">
      <c r="A3218" s="285"/>
      <c r="B3218" s="332">
        <f t="shared" si="107"/>
        <v>188</v>
      </c>
      <c r="C3218" s="26" t="s">
        <v>4876</v>
      </c>
      <c r="D3218" s="139" t="s">
        <v>4875</v>
      </c>
      <c r="E3218" s="48" t="s">
        <v>1156</v>
      </c>
      <c r="F3218" s="210" t="s">
        <v>4676</v>
      </c>
      <c r="G3218" s="246"/>
      <c r="H3218" s="44"/>
      <c r="I3218" s="83"/>
      <c r="J3218" s="39"/>
      <c r="K3218" s="42"/>
      <c r="L3218" s="82">
        <v>38362</v>
      </c>
      <c r="M3218" s="82"/>
      <c r="N3218" t="str">
        <f t="shared" si="108"/>
        <v/>
      </c>
    </row>
    <row r="3219" spans="1:14" hidden="1" outlineLevel="2">
      <c r="A3219" s="285"/>
      <c r="B3219" s="332">
        <f t="shared" si="107"/>
        <v>188</v>
      </c>
      <c r="C3219" s="26" t="s">
        <v>4574</v>
      </c>
      <c r="D3219" s="139" t="s">
        <v>4573</v>
      </c>
      <c r="E3219" s="48" t="s">
        <v>1156</v>
      </c>
      <c r="F3219" s="210" t="s">
        <v>4676</v>
      </c>
      <c r="G3219" s="246"/>
      <c r="H3219" s="44"/>
      <c r="I3219" s="83"/>
      <c r="J3219" s="39"/>
      <c r="K3219" s="42"/>
      <c r="L3219" s="82">
        <v>38362</v>
      </c>
      <c r="M3219" s="82"/>
      <c r="N3219" t="str">
        <f t="shared" si="108"/>
        <v/>
      </c>
    </row>
    <row r="3220" spans="1:14" hidden="1" outlineLevel="2">
      <c r="A3220" s="285"/>
      <c r="B3220" s="332">
        <f t="shared" si="107"/>
        <v>188</v>
      </c>
      <c r="C3220" s="26" t="s">
        <v>2640</v>
      </c>
      <c r="D3220" s="139" t="s">
        <v>4877</v>
      </c>
      <c r="E3220" s="48" t="s">
        <v>1156</v>
      </c>
      <c r="F3220" s="210" t="s">
        <v>4676</v>
      </c>
      <c r="G3220" s="246"/>
      <c r="H3220" s="44"/>
      <c r="I3220" s="83"/>
      <c r="J3220" s="39"/>
      <c r="K3220" s="42"/>
      <c r="L3220" s="82">
        <v>38362</v>
      </c>
      <c r="M3220" s="82"/>
      <c r="N3220" t="str">
        <f t="shared" si="108"/>
        <v/>
      </c>
    </row>
    <row r="3221" spans="1:14" hidden="1" outlineLevel="2">
      <c r="A3221" s="285"/>
      <c r="B3221" s="332">
        <f t="shared" si="107"/>
        <v>188</v>
      </c>
      <c r="C3221" s="26" t="s">
        <v>2139</v>
      </c>
      <c r="D3221" s="139" t="s">
        <v>2138</v>
      </c>
      <c r="E3221" s="48" t="s">
        <v>1156</v>
      </c>
      <c r="F3221" s="210" t="s">
        <v>4676</v>
      </c>
      <c r="G3221" s="246"/>
      <c r="H3221" s="44"/>
      <c r="I3221" s="83"/>
      <c r="J3221" s="39"/>
      <c r="K3221" s="42"/>
      <c r="L3221" s="82">
        <v>38362</v>
      </c>
      <c r="M3221" s="82"/>
      <c r="N3221" t="str">
        <f t="shared" si="108"/>
        <v/>
      </c>
    </row>
    <row r="3222" spans="1:14" hidden="1" outlineLevel="2">
      <c r="A3222" s="285"/>
      <c r="B3222" s="332">
        <f t="shared" si="107"/>
        <v>188</v>
      </c>
      <c r="C3222" s="26" t="s">
        <v>2137</v>
      </c>
      <c r="D3222" s="139" t="s">
        <v>2136</v>
      </c>
      <c r="E3222" s="48" t="s">
        <v>1156</v>
      </c>
      <c r="F3222" s="210" t="s">
        <v>4676</v>
      </c>
      <c r="G3222" s="246"/>
      <c r="H3222" s="44"/>
      <c r="I3222" s="83"/>
      <c r="J3222" s="39"/>
      <c r="K3222" s="42"/>
      <c r="L3222" s="82">
        <v>38362</v>
      </c>
      <c r="M3222" s="82"/>
      <c r="N3222" t="str">
        <f t="shared" si="108"/>
        <v/>
      </c>
    </row>
    <row r="3223" spans="1:14" hidden="1" outlineLevel="2">
      <c r="A3223" s="285"/>
      <c r="B3223" s="332">
        <f t="shared" si="107"/>
        <v>188</v>
      </c>
      <c r="C3223" s="26" t="s">
        <v>3677</v>
      </c>
      <c r="D3223" s="139" t="s">
        <v>3676</v>
      </c>
      <c r="E3223" s="48" t="s">
        <v>1156</v>
      </c>
      <c r="F3223" s="210" t="s">
        <v>4676</v>
      </c>
      <c r="G3223" s="246"/>
      <c r="H3223" s="44"/>
      <c r="I3223" s="83"/>
      <c r="J3223" s="39"/>
      <c r="K3223" s="42"/>
      <c r="L3223" s="82">
        <v>38362</v>
      </c>
      <c r="M3223" s="82"/>
      <c r="N3223" t="str">
        <f t="shared" si="108"/>
        <v/>
      </c>
    </row>
    <row r="3224" spans="1:14" hidden="1" outlineLevel="2">
      <c r="A3224" s="285"/>
      <c r="B3224" s="332">
        <f t="shared" si="107"/>
        <v>188</v>
      </c>
      <c r="C3224" s="26" t="s">
        <v>4576</v>
      </c>
      <c r="D3224" s="139" t="s">
        <v>4575</v>
      </c>
      <c r="E3224" s="48" t="s">
        <v>1156</v>
      </c>
      <c r="F3224" s="210" t="s">
        <v>4676</v>
      </c>
      <c r="G3224" s="246"/>
      <c r="H3224" s="44"/>
      <c r="I3224" s="83"/>
      <c r="J3224" s="39"/>
      <c r="K3224" s="42"/>
      <c r="L3224" s="82">
        <v>38362</v>
      </c>
      <c r="M3224" s="82"/>
      <c r="N3224" t="str">
        <f t="shared" si="108"/>
        <v/>
      </c>
    </row>
    <row r="3225" spans="1:14" hidden="1" outlineLevel="2">
      <c r="A3225" s="285"/>
      <c r="B3225" s="332">
        <f t="shared" si="107"/>
        <v>188</v>
      </c>
      <c r="C3225" s="26" t="s">
        <v>3675</v>
      </c>
      <c r="D3225" s="139" t="s">
        <v>3674</v>
      </c>
      <c r="E3225" s="48" t="s">
        <v>1156</v>
      </c>
      <c r="F3225" s="210" t="s">
        <v>4676</v>
      </c>
      <c r="G3225" s="246"/>
      <c r="H3225" s="44"/>
      <c r="I3225" s="83"/>
      <c r="J3225" s="39"/>
      <c r="K3225" s="42"/>
      <c r="L3225" s="82">
        <v>38362</v>
      </c>
      <c r="M3225" s="82"/>
      <c r="N3225" t="str">
        <f t="shared" si="108"/>
        <v/>
      </c>
    </row>
    <row r="3226" spans="1:14" hidden="1" outlineLevel="2">
      <c r="A3226" s="285"/>
      <c r="B3226" s="332">
        <f t="shared" si="107"/>
        <v>188</v>
      </c>
      <c r="C3226" s="26" t="s">
        <v>1902</v>
      </c>
      <c r="D3226" s="139" t="s">
        <v>2643</v>
      </c>
      <c r="E3226" s="48" t="s">
        <v>1156</v>
      </c>
      <c r="F3226" s="210" t="s">
        <v>4676</v>
      </c>
      <c r="G3226" s="246"/>
      <c r="H3226" s="44"/>
      <c r="I3226" s="83"/>
      <c r="J3226" s="39"/>
      <c r="K3226" s="42"/>
      <c r="L3226" s="82">
        <v>38362</v>
      </c>
      <c r="M3226" s="82"/>
      <c r="N3226" t="str">
        <f t="shared" si="108"/>
        <v/>
      </c>
    </row>
    <row r="3227" spans="1:14" hidden="1" outlineLevel="2">
      <c r="A3227" s="285"/>
      <c r="B3227" s="332">
        <f t="shared" si="107"/>
        <v>188</v>
      </c>
      <c r="C3227" s="26" t="s">
        <v>3679</v>
      </c>
      <c r="D3227" s="139" t="s">
        <v>3678</v>
      </c>
      <c r="E3227" s="48" t="s">
        <v>1156</v>
      </c>
      <c r="F3227" s="210" t="s">
        <v>4676</v>
      </c>
      <c r="G3227" s="246"/>
      <c r="H3227" s="44"/>
      <c r="I3227" s="83"/>
      <c r="J3227" s="39"/>
      <c r="K3227" s="42"/>
      <c r="L3227" s="82">
        <v>38362</v>
      </c>
      <c r="M3227" s="82"/>
      <c r="N3227" t="str">
        <f t="shared" si="108"/>
        <v/>
      </c>
    </row>
    <row r="3228" spans="1:14" ht="66" hidden="1" outlineLevel="1" collapsed="1">
      <c r="A3228" s="307">
        <v>189</v>
      </c>
      <c r="B3228" s="332">
        <f t="shared" si="107"/>
        <v>189</v>
      </c>
      <c r="C3228" s="368" t="s">
        <v>5279</v>
      </c>
      <c r="D3228" s="63"/>
      <c r="E3228" s="153" t="s">
        <v>1156</v>
      </c>
      <c r="F3228" s="63" t="s">
        <v>4676</v>
      </c>
      <c r="G3228" s="40" t="s">
        <v>6553</v>
      </c>
      <c r="H3228" s="44"/>
      <c r="I3228" s="44"/>
      <c r="J3228" s="120" t="s">
        <v>5807</v>
      </c>
      <c r="K3228" s="40" t="s">
        <v>5806</v>
      </c>
      <c r="L3228" s="80">
        <v>38362</v>
      </c>
      <c r="M3228" s="80">
        <v>42767</v>
      </c>
      <c r="N3228" t="str">
        <f t="shared" si="108"/>
        <v/>
      </c>
    </row>
    <row r="3229" spans="1:14" hidden="1" outlineLevel="2">
      <c r="A3229" s="285"/>
      <c r="B3229" s="332">
        <f t="shared" si="107"/>
        <v>189</v>
      </c>
      <c r="C3229" s="26" t="s">
        <v>805</v>
      </c>
      <c r="D3229" s="139" t="s">
        <v>804</v>
      </c>
      <c r="E3229" s="48" t="s">
        <v>1156</v>
      </c>
      <c r="F3229" s="210" t="s">
        <v>4676</v>
      </c>
      <c r="G3229" s="572" t="s">
        <v>217</v>
      </c>
      <c r="H3229" s="243"/>
      <c r="I3229" s="83"/>
      <c r="J3229" s="462" t="s">
        <v>1743</v>
      </c>
      <c r="L3229" s="82">
        <v>38362</v>
      </c>
      <c r="M3229" s="80">
        <v>41671</v>
      </c>
      <c r="N3229" t="str">
        <f t="shared" si="108"/>
        <v/>
      </c>
    </row>
    <row r="3230" spans="1:14" hidden="1" outlineLevel="2">
      <c r="A3230" s="285"/>
      <c r="B3230" s="332">
        <f t="shared" si="107"/>
        <v>189</v>
      </c>
      <c r="C3230" s="26" t="s">
        <v>572</v>
      </c>
      <c r="D3230" s="139" t="s">
        <v>573</v>
      </c>
      <c r="E3230" s="48" t="s">
        <v>1156</v>
      </c>
      <c r="F3230" s="210" t="s">
        <v>4676</v>
      </c>
      <c r="G3230" s="573"/>
      <c r="H3230" s="83"/>
      <c r="I3230" s="83"/>
      <c r="J3230" s="246"/>
      <c r="L3230" s="82">
        <v>40940</v>
      </c>
      <c r="M3230" s="80">
        <v>41671</v>
      </c>
      <c r="N3230" t="str">
        <f t="shared" si="108"/>
        <v/>
      </c>
    </row>
    <row r="3231" spans="1:14" hidden="1" outlineLevel="2">
      <c r="A3231" s="286"/>
      <c r="B3231" s="332">
        <f t="shared" si="107"/>
        <v>189</v>
      </c>
      <c r="C3231" s="371" t="s">
        <v>4578</v>
      </c>
      <c r="D3231" s="126" t="s">
        <v>4577</v>
      </c>
      <c r="E3231" s="211" t="s">
        <v>1156</v>
      </c>
      <c r="F3231" s="211" t="s">
        <v>4676</v>
      </c>
      <c r="G3231" s="573"/>
      <c r="H3231" s="244"/>
      <c r="I3231" s="83"/>
      <c r="J3231" s="217"/>
      <c r="K3231" s="79"/>
      <c r="L3231" s="82">
        <v>38362</v>
      </c>
      <c r="M3231" s="80">
        <v>41671</v>
      </c>
      <c r="N3231" t="str">
        <f t="shared" si="108"/>
        <v/>
      </c>
    </row>
    <row r="3232" spans="1:14" ht="39.6" hidden="1" outlineLevel="1" collapsed="1">
      <c r="A3232" s="286">
        <v>190</v>
      </c>
      <c r="B3232" s="332">
        <f t="shared" si="107"/>
        <v>190</v>
      </c>
      <c r="C3232" s="367" t="s">
        <v>5280</v>
      </c>
      <c r="D3232" s="217"/>
      <c r="E3232" s="217" t="s">
        <v>1156</v>
      </c>
      <c r="F3232" s="217" t="s">
        <v>4676</v>
      </c>
      <c r="G3232" s="51" t="s">
        <v>6267</v>
      </c>
      <c r="H3232" s="44"/>
      <c r="I3232" s="317"/>
      <c r="J3232" s="40" t="s">
        <v>3513</v>
      </c>
      <c r="K3232" s="318">
        <v>1.0000000000000001E-5</v>
      </c>
      <c r="L3232" s="260">
        <v>38362</v>
      </c>
      <c r="M3232" s="319">
        <v>42767</v>
      </c>
      <c r="N3232" t="str">
        <f t="shared" si="108"/>
        <v/>
      </c>
    </row>
    <row r="3233" spans="1:14" hidden="1" outlineLevel="2">
      <c r="A3233" s="289"/>
      <c r="B3233" s="332">
        <f t="shared" si="107"/>
        <v>190</v>
      </c>
      <c r="C3233" s="414" t="s">
        <v>807</v>
      </c>
      <c r="D3233" s="77" t="s">
        <v>806</v>
      </c>
      <c r="E3233" s="245" t="s">
        <v>1156</v>
      </c>
      <c r="F3233" s="245" t="s">
        <v>4676</v>
      </c>
      <c r="G3233" s="245"/>
      <c r="H3233" s="44"/>
      <c r="I3233" s="243"/>
      <c r="J3233" s="110"/>
      <c r="K3233" s="158"/>
      <c r="L3233" s="80">
        <v>38362</v>
      </c>
      <c r="M3233" s="147"/>
      <c r="N3233" t="str">
        <f t="shared" si="108"/>
        <v/>
      </c>
    </row>
    <row r="3234" spans="1:14" ht="26.4" hidden="1" outlineLevel="1">
      <c r="A3234" s="307">
        <v>191</v>
      </c>
      <c r="B3234" s="332">
        <f t="shared" si="107"/>
        <v>191</v>
      </c>
      <c r="C3234" s="38" t="s">
        <v>4739</v>
      </c>
      <c r="D3234" s="40"/>
      <c r="E3234" s="40" t="s">
        <v>1156</v>
      </c>
      <c r="F3234" s="247" t="s">
        <v>4676</v>
      </c>
      <c r="G3234" s="40" t="s">
        <v>75</v>
      </c>
      <c r="H3234" s="44"/>
      <c r="I3234" s="44"/>
      <c r="J3234" s="46" t="s">
        <v>6046</v>
      </c>
      <c r="K3234" s="77" t="s">
        <v>4737</v>
      </c>
      <c r="L3234" s="80">
        <v>40210</v>
      </c>
      <c r="M3234" s="152">
        <v>42036</v>
      </c>
      <c r="N3234" t="str">
        <f t="shared" si="108"/>
        <v/>
      </c>
    </row>
    <row r="3235" spans="1:14" ht="39.6" hidden="1" outlineLevel="1" collapsed="1">
      <c r="A3235" s="286">
        <v>191.1</v>
      </c>
      <c r="B3235" s="332">
        <f t="shared" si="107"/>
        <v>191.1</v>
      </c>
      <c r="C3235" s="38" t="s">
        <v>4011</v>
      </c>
      <c r="D3235" s="40"/>
      <c r="E3235" s="217" t="s">
        <v>2791</v>
      </c>
      <c r="F3235" s="40" t="s">
        <v>4817</v>
      </c>
      <c r="G3235" s="40" t="s">
        <v>6217</v>
      </c>
      <c r="H3235" s="44"/>
      <c r="I3235" s="44"/>
      <c r="J3235" s="63" t="s">
        <v>6047</v>
      </c>
      <c r="K3235" s="77" t="s">
        <v>4738</v>
      </c>
      <c r="L3235" s="80">
        <v>40210</v>
      </c>
      <c r="M3235" s="152">
        <v>42401</v>
      </c>
      <c r="N3235" t="str">
        <f t="shared" si="108"/>
        <v/>
      </c>
    </row>
    <row r="3236" spans="1:14" hidden="1" outlineLevel="2">
      <c r="A3236" s="285"/>
      <c r="B3236" s="332">
        <f t="shared" si="107"/>
        <v>191.1</v>
      </c>
      <c r="C3236" s="19" t="s">
        <v>189</v>
      </c>
      <c r="D3236" s="246" t="s">
        <v>190</v>
      </c>
      <c r="E3236" s="246" t="s">
        <v>2791</v>
      </c>
      <c r="F3236" s="39" t="s">
        <v>4676</v>
      </c>
      <c r="G3236" s="246" t="s">
        <v>5357</v>
      </c>
      <c r="H3236" s="243"/>
      <c r="I3236" s="92"/>
      <c r="J3236" s="42"/>
      <c r="K3236" s="159"/>
      <c r="L3236" s="82">
        <v>40071</v>
      </c>
      <c r="M3236" s="82"/>
      <c r="N3236" t="str">
        <f t="shared" si="108"/>
        <v/>
      </c>
    </row>
    <row r="3237" spans="1:14" hidden="1" outlineLevel="2">
      <c r="A3237" s="285"/>
      <c r="B3237" s="332">
        <f t="shared" si="107"/>
        <v>191.1</v>
      </c>
      <c r="C3237" s="19" t="s">
        <v>634</v>
      </c>
      <c r="D3237" s="246" t="s">
        <v>3673</v>
      </c>
      <c r="E3237" s="246" t="s">
        <v>2791</v>
      </c>
      <c r="F3237" s="39" t="s">
        <v>4817</v>
      </c>
      <c r="G3237" s="246"/>
      <c r="H3237" s="83"/>
      <c r="I3237" s="92"/>
      <c r="J3237" s="42"/>
      <c r="K3237" s="159"/>
      <c r="L3237" s="103">
        <v>38362</v>
      </c>
      <c r="M3237" s="82">
        <v>39083</v>
      </c>
      <c r="N3237" t="str">
        <f t="shared" si="108"/>
        <v/>
      </c>
    </row>
    <row r="3238" spans="1:14" hidden="1" outlineLevel="2">
      <c r="A3238" s="285"/>
      <c r="B3238" s="332">
        <f t="shared" si="107"/>
        <v>191.1</v>
      </c>
      <c r="C3238" s="19" t="s">
        <v>638</v>
      </c>
      <c r="D3238" s="246" t="s">
        <v>2112</v>
      </c>
      <c r="E3238" s="246" t="s">
        <v>2791</v>
      </c>
      <c r="F3238" s="39" t="s">
        <v>4817</v>
      </c>
      <c r="G3238" s="246"/>
      <c r="H3238" s="83"/>
      <c r="I3238" s="83"/>
      <c r="J3238" s="42"/>
      <c r="K3238" s="159"/>
      <c r="L3238" s="103">
        <v>38362</v>
      </c>
      <c r="M3238" s="82">
        <v>39083</v>
      </c>
      <c r="N3238" t="str">
        <f t="shared" si="108"/>
        <v/>
      </c>
    </row>
    <row r="3239" spans="1:14" hidden="1" outlineLevel="2">
      <c r="A3239" s="285"/>
      <c r="B3239" s="332">
        <f t="shared" si="107"/>
        <v>191.1</v>
      </c>
      <c r="C3239" s="19" t="s">
        <v>84</v>
      </c>
      <c r="D3239" s="246" t="s">
        <v>2109</v>
      </c>
      <c r="E3239" s="246" t="s">
        <v>2791</v>
      </c>
      <c r="F3239" s="39" t="s">
        <v>4676</v>
      </c>
      <c r="G3239" s="246" t="s">
        <v>5357</v>
      </c>
      <c r="H3239" s="83"/>
      <c r="I3239" s="83"/>
      <c r="J3239" s="48"/>
      <c r="K3239" s="183"/>
      <c r="L3239" s="103">
        <v>38362</v>
      </c>
      <c r="M3239" s="149">
        <v>42767</v>
      </c>
      <c r="N3239" t="str">
        <f t="shared" si="108"/>
        <v/>
      </c>
    </row>
    <row r="3240" spans="1:14" hidden="1" outlineLevel="2">
      <c r="A3240" s="285"/>
      <c r="B3240" s="332">
        <f t="shared" si="107"/>
        <v>191.1</v>
      </c>
      <c r="C3240" s="19" t="s">
        <v>633</v>
      </c>
      <c r="D3240" s="246" t="s">
        <v>2110</v>
      </c>
      <c r="E3240" s="246" t="s">
        <v>2791</v>
      </c>
      <c r="F3240" s="39" t="s">
        <v>4817</v>
      </c>
      <c r="G3240" s="246"/>
      <c r="H3240" s="83"/>
      <c r="I3240" s="83"/>
      <c r="J3240" s="42"/>
      <c r="K3240" s="159"/>
      <c r="L3240" s="103">
        <v>38362</v>
      </c>
      <c r="M3240" s="82">
        <v>39083</v>
      </c>
      <c r="N3240" t="str">
        <f t="shared" si="108"/>
        <v/>
      </c>
    </row>
    <row r="3241" spans="1:14" hidden="1" outlineLevel="2">
      <c r="A3241" s="285"/>
      <c r="B3241" s="332">
        <f t="shared" si="107"/>
        <v>191.1</v>
      </c>
      <c r="C3241" s="19" t="s">
        <v>635</v>
      </c>
      <c r="D3241" s="246" t="s">
        <v>2113</v>
      </c>
      <c r="E3241" s="246" t="s">
        <v>2791</v>
      </c>
      <c r="F3241" s="39" t="s">
        <v>4817</v>
      </c>
      <c r="G3241" s="246"/>
      <c r="H3241" s="83"/>
      <c r="I3241" s="83"/>
      <c r="J3241" s="42"/>
      <c r="K3241" s="159"/>
      <c r="L3241" s="103">
        <v>38362</v>
      </c>
      <c r="M3241" s="82">
        <v>39083</v>
      </c>
      <c r="N3241" t="str">
        <f t="shared" si="108"/>
        <v/>
      </c>
    </row>
    <row r="3242" spans="1:14" hidden="1" outlineLevel="2">
      <c r="A3242" s="285"/>
      <c r="B3242" s="332">
        <f t="shared" si="107"/>
        <v>191.1</v>
      </c>
      <c r="C3242" s="19" t="s">
        <v>636</v>
      </c>
      <c r="D3242" s="246" t="s">
        <v>2114</v>
      </c>
      <c r="E3242" s="246" t="s">
        <v>2791</v>
      </c>
      <c r="F3242" s="39" t="s">
        <v>4817</v>
      </c>
      <c r="G3242" s="246"/>
      <c r="H3242" s="83"/>
      <c r="I3242" s="83"/>
      <c r="J3242" s="42"/>
      <c r="K3242" s="159"/>
      <c r="L3242" s="103">
        <v>38362</v>
      </c>
      <c r="M3242" s="82">
        <v>39083</v>
      </c>
      <c r="N3242" t="str">
        <f t="shared" si="108"/>
        <v/>
      </c>
    </row>
    <row r="3243" spans="1:14" hidden="1" outlineLevel="2">
      <c r="A3243" s="285"/>
      <c r="B3243" s="332">
        <f t="shared" si="107"/>
        <v>191.1</v>
      </c>
      <c r="C3243" s="19" t="s">
        <v>1092</v>
      </c>
      <c r="D3243" s="246" t="s">
        <v>2111</v>
      </c>
      <c r="E3243" s="246" t="s">
        <v>2791</v>
      </c>
      <c r="F3243" s="39" t="s">
        <v>4817</v>
      </c>
      <c r="G3243" s="246"/>
      <c r="H3243" s="83"/>
      <c r="I3243" s="83"/>
      <c r="J3243" s="42"/>
      <c r="K3243" s="159"/>
      <c r="L3243" s="103">
        <v>38362</v>
      </c>
      <c r="M3243" s="82">
        <v>39083</v>
      </c>
      <c r="N3243" t="str">
        <f t="shared" si="108"/>
        <v/>
      </c>
    </row>
    <row r="3244" spans="1:14" hidden="1" outlineLevel="2">
      <c r="A3244" s="285"/>
      <c r="B3244" s="332">
        <f t="shared" si="107"/>
        <v>191.1</v>
      </c>
      <c r="C3244" s="19" t="s">
        <v>637</v>
      </c>
      <c r="D3244" s="246" t="s">
        <v>2115</v>
      </c>
      <c r="E3244" s="246" t="s">
        <v>2791</v>
      </c>
      <c r="F3244" s="39" t="s">
        <v>4817</v>
      </c>
      <c r="G3244" s="246"/>
      <c r="H3244" s="83"/>
      <c r="I3244" s="83"/>
      <c r="J3244" s="42"/>
      <c r="K3244" s="159"/>
      <c r="L3244" s="103">
        <v>38362</v>
      </c>
      <c r="M3244" s="82">
        <v>39083</v>
      </c>
      <c r="N3244" t="str">
        <f t="shared" si="108"/>
        <v/>
      </c>
    </row>
    <row r="3245" spans="1:14" hidden="1" outlineLevel="2">
      <c r="A3245" s="529"/>
      <c r="B3245" s="332">
        <f t="shared" si="107"/>
        <v>191.1</v>
      </c>
      <c r="C3245" s="19" t="s">
        <v>7098</v>
      </c>
      <c r="D3245" s="246" t="s">
        <v>7099</v>
      </c>
      <c r="E3245" s="246" t="s">
        <v>1938</v>
      </c>
      <c r="F3245" s="39" t="s">
        <v>1939</v>
      </c>
      <c r="G3245" s="246" t="s">
        <v>6264</v>
      </c>
      <c r="H3245" s="83"/>
      <c r="I3245" s="83"/>
      <c r="J3245" s="42"/>
      <c r="K3245" s="159"/>
      <c r="L3245" s="103">
        <v>43497</v>
      </c>
      <c r="M3245" s="82"/>
      <c r="N3245" t="str">
        <f t="shared" si="108"/>
        <v/>
      </c>
    </row>
    <row r="3246" spans="1:14" hidden="1" outlineLevel="2">
      <c r="A3246" s="285"/>
      <c r="B3246" s="332">
        <f t="shared" si="107"/>
        <v>191.1</v>
      </c>
      <c r="C3246" s="19" t="s">
        <v>4818</v>
      </c>
      <c r="D3246" s="246" t="s">
        <v>4819</v>
      </c>
      <c r="E3246" s="246" t="s">
        <v>1938</v>
      </c>
      <c r="F3246" s="39" t="s">
        <v>4675</v>
      </c>
      <c r="G3246" s="246"/>
      <c r="H3246" s="83"/>
      <c r="I3246" s="83"/>
      <c r="J3246" s="155"/>
      <c r="K3246" s="183"/>
      <c r="L3246" s="103">
        <v>42401</v>
      </c>
      <c r="M3246" s="82"/>
      <c r="N3246" t="str">
        <f t="shared" si="108"/>
        <v/>
      </c>
    </row>
    <row r="3247" spans="1:14" hidden="1" outlineLevel="2">
      <c r="A3247" s="285"/>
      <c r="B3247" s="332">
        <f t="shared" si="107"/>
        <v>191.1</v>
      </c>
      <c r="C3247" s="19" t="s">
        <v>7116</v>
      </c>
      <c r="D3247" s="246" t="s">
        <v>7117</v>
      </c>
      <c r="E3247" s="246" t="s">
        <v>1938</v>
      </c>
      <c r="F3247" s="39" t="s">
        <v>1939</v>
      </c>
      <c r="G3247" s="246" t="s">
        <v>6264</v>
      </c>
      <c r="H3247" s="83"/>
      <c r="I3247" s="83"/>
      <c r="J3247" s="155"/>
      <c r="K3247" s="183"/>
      <c r="L3247" s="103">
        <v>43497</v>
      </c>
      <c r="M3247" s="82"/>
      <c r="N3247" t="str">
        <f t="shared" si="108"/>
        <v/>
      </c>
    </row>
    <row r="3248" spans="1:14" hidden="1" outlineLevel="2">
      <c r="A3248" s="529"/>
      <c r="B3248" s="332">
        <f>IF(A3248&gt;0,A3248,B3246)</f>
        <v>191.1</v>
      </c>
      <c r="C3248" s="19" t="s">
        <v>7096</v>
      </c>
      <c r="D3248" s="246" t="s">
        <v>7097</v>
      </c>
      <c r="E3248" s="246" t="s">
        <v>1938</v>
      </c>
      <c r="F3248" s="39" t="s">
        <v>1939</v>
      </c>
      <c r="G3248" s="246" t="s">
        <v>6264</v>
      </c>
      <c r="H3248" s="83"/>
      <c r="I3248" s="83"/>
      <c r="J3248" s="155"/>
      <c r="K3248" s="183"/>
      <c r="L3248" s="103">
        <v>43497</v>
      </c>
      <c r="M3248" s="82"/>
      <c r="N3248" t="str">
        <f t="shared" si="108"/>
        <v/>
      </c>
    </row>
    <row r="3249" spans="1:14" hidden="1" outlineLevel="1">
      <c r="A3249" s="307">
        <v>192</v>
      </c>
      <c r="B3249" s="332">
        <f>IF(A3249&gt;0,A3249,B3246)</f>
        <v>192</v>
      </c>
      <c r="C3249" s="38" t="s">
        <v>6271</v>
      </c>
      <c r="D3249" s="63" t="s">
        <v>6279</v>
      </c>
      <c r="E3249" s="40" t="s">
        <v>1938</v>
      </c>
      <c r="F3249" s="40" t="s">
        <v>4676</v>
      </c>
      <c r="G3249" s="40" t="s">
        <v>6259</v>
      </c>
      <c r="H3249" s="44"/>
      <c r="I3249" s="44"/>
      <c r="J3249" s="63" t="s">
        <v>6272</v>
      </c>
      <c r="K3249" s="105"/>
      <c r="L3249" s="80">
        <v>42401</v>
      </c>
      <c r="M3249" s="80"/>
      <c r="N3249" t="str">
        <f t="shared" si="108"/>
        <v/>
      </c>
    </row>
    <row r="3250" spans="1:14" ht="39.6" hidden="1" outlineLevel="1">
      <c r="A3250" s="285">
        <v>193</v>
      </c>
      <c r="B3250" s="332">
        <f t="shared" si="107"/>
        <v>193</v>
      </c>
      <c r="C3250" s="235" t="s">
        <v>6257</v>
      </c>
      <c r="D3250" s="48" t="s">
        <v>5335</v>
      </c>
      <c r="E3250" s="246" t="s">
        <v>1938</v>
      </c>
      <c r="F3250" s="246" t="s">
        <v>1939</v>
      </c>
      <c r="G3250" s="115" t="s">
        <v>5336</v>
      </c>
      <c r="H3250" s="83"/>
      <c r="I3250" s="83"/>
      <c r="J3250" s="48" t="s">
        <v>5337</v>
      </c>
      <c r="K3250" s="246" t="s">
        <v>5338</v>
      </c>
      <c r="L3250" s="103">
        <v>41671</v>
      </c>
      <c r="M3250" s="260">
        <v>42036</v>
      </c>
      <c r="N3250" t="str">
        <f t="shared" si="108"/>
        <v/>
      </c>
    </row>
    <row r="3251" spans="1:14" hidden="1" outlineLevel="1" collapsed="1">
      <c r="A3251" s="307">
        <v>194</v>
      </c>
      <c r="B3251" s="332">
        <f t="shared" si="107"/>
        <v>194</v>
      </c>
      <c r="C3251" s="38" t="s">
        <v>6194</v>
      </c>
      <c r="D3251" s="153"/>
      <c r="E3251" s="40" t="s">
        <v>1938</v>
      </c>
      <c r="F3251" s="40" t="s">
        <v>1935</v>
      </c>
      <c r="G3251" s="239"/>
      <c r="H3251" s="44"/>
      <c r="I3251" s="44"/>
      <c r="J3251" s="153"/>
      <c r="K3251" s="40"/>
      <c r="L3251" s="179">
        <v>42401</v>
      </c>
      <c r="M3251" s="260"/>
      <c r="N3251" t="str">
        <f t="shared" si="108"/>
        <v/>
      </c>
    </row>
    <row r="3252" spans="1:14" ht="26.4" hidden="1" outlineLevel="2">
      <c r="A3252" s="285"/>
      <c r="B3252" s="332">
        <f t="shared" si="107"/>
        <v>194</v>
      </c>
      <c r="C3252" s="321" t="s">
        <v>6198</v>
      </c>
      <c r="D3252" s="75" t="s">
        <v>39</v>
      </c>
      <c r="E3252" s="75" t="s">
        <v>2791</v>
      </c>
      <c r="F3252" s="75" t="s">
        <v>4676</v>
      </c>
      <c r="G3252" s="245" t="s">
        <v>5364</v>
      </c>
      <c r="H3252" s="243"/>
      <c r="I3252" s="243"/>
      <c r="J3252" s="247" t="s">
        <v>40</v>
      </c>
      <c r="K3252" s="462"/>
      <c r="L3252" s="152">
        <v>39845</v>
      </c>
      <c r="M3252" s="152">
        <v>42036</v>
      </c>
      <c r="N3252" t="str">
        <f t="shared" si="108"/>
        <v/>
      </c>
    </row>
    <row r="3253" spans="1:14" ht="26.4" hidden="1" outlineLevel="2">
      <c r="A3253" s="286"/>
      <c r="B3253" s="332">
        <f t="shared" si="107"/>
        <v>194</v>
      </c>
      <c r="C3253" s="20" t="s">
        <v>6197</v>
      </c>
      <c r="D3253" s="125" t="s">
        <v>6195</v>
      </c>
      <c r="E3253" s="217" t="s">
        <v>1938</v>
      </c>
      <c r="F3253" s="217" t="s">
        <v>1939</v>
      </c>
      <c r="G3253" s="240" t="s">
        <v>6196</v>
      </c>
      <c r="H3253" s="244"/>
      <c r="I3253" s="244"/>
      <c r="J3253" s="125"/>
      <c r="K3253" s="217"/>
      <c r="L3253" s="103">
        <v>42401</v>
      </c>
      <c r="M3253" s="260"/>
      <c r="N3253" t="str">
        <f t="shared" si="108"/>
        <v/>
      </c>
    </row>
    <row r="3254" spans="1:14" ht="39.6" hidden="1" outlineLevel="1">
      <c r="A3254" s="366">
        <v>195</v>
      </c>
      <c r="B3254" s="332">
        <f t="shared" si="107"/>
        <v>195</v>
      </c>
      <c r="C3254" s="38" t="s">
        <v>6486</v>
      </c>
      <c r="D3254" s="40" t="s">
        <v>5592</v>
      </c>
      <c r="E3254" s="52" t="s">
        <v>1938</v>
      </c>
      <c r="F3254" s="40" t="s">
        <v>1939</v>
      </c>
      <c r="G3254" s="40" t="s">
        <v>6376</v>
      </c>
      <c r="H3254" s="44"/>
      <c r="I3254" s="44"/>
      <c r="J3254" s="596"/>
      <c r="K3254" s="40"/>
      <c r="L3254" s="80">
        <v>42767</v>
      </c>
      <c r="M3254" s="80"/>
      <c r="N3254" t="str">
        <f t="shared" si="108"/>
        <v>DUPLICATE</v>
      </c>
    </row>
    <row r="3255" spans="1:14" ht="39.6" hidden="1" outlineLevel="1">
      <c r="A3255" s="307">
        <v>196</v>
      </c>
      <c r="B3255" s="332">
        <f t="shared" si="107"/>
        <v>196</v>
      </c>
      <c r="C3255" s="379" t="s">
        <v>6473</v>
      </c>
      <c r="D3255" s="63" t="s">
        <v>6450</v>
      </c>
      <c r="E3255" s="40" t="s">
        <v>1938</v>
      </c>
      <c r="F3255" s="40" t="s">
        <v>1939</v>
      </c>
      <c r="G3255" s="40" t="s">
        <v>6376</v>
      </c>
      <c r="H3255" s="44"/>
      <c r="I3255" s="44"/>
      <c r="J3255" s="596"/>
      <c r="K3255" s="40"/>
      <c r="L3255" s="80">
        <v>42767</v>
      </c>
      <c r="M3255" s="80"/>
      <c r="N3255" t="str">
        <f t="shared" si="108"/>
        <v/>
      </c>
    </row>
    <row r="3256" spans="1:14" ht="39.6" hidden="1" outlineLevel="1">
      <c r="A3256" s="307">
        <v>197</v>
      </c>
      <c r="B3256" s="332">
        <f t="shared" si="107"/>
        <v>197</v>
      </c>
      <c r="C3256" s="379" t="s">
        <v>6474</v>
      </c>
      <c r="D3256" s="63" t="s">
        <v>6451</v>
      </c>
      <c r="E3256" s="40" t="s">
        <v>1938</v>
      </c>
      <c r="F3256" s="40" t="s">
        <v>1939</v>
      </c>
      <c r="G3256" s="40" t="s">
        <v>6376</v>
      </c>
      <c r="H3256" s="44"/>
      <c r="I3256" s="44"/>
      <c r="J3256" s="596"/>
      <c r="K3256" s="40"/>
      <c r="L3256" s="80">
        <v>42767</v>
      </c>
      <c r="M3256" s="80"/>
      <c r="N3256" t="str">
        <f t="shared" si="108"/>
        <v/>
      </c>
    </row>
    <row r="3257" spans="1:14" ht="39.6" hidden="1" outlineLevel="1">
      <c r="A3257" s="307">
        <v>198</v>
      </c>
      <c r="B3257" s="332">
        <f t="shared" si="107"/>
        <v>198</v>
      </c>
      <c r="C3257" s="38" t="s">
        <v>6487</v>
      </c>
      <c r="D3257" s="40" t="s">
        <v>5591</v>
      </c>
      <c r="E3257" s="52" t="s">
        <v>1938</v>
      </c>
      <c r="F3257" s="40" t="s">
        <v>1939</v>
      </c>
      <c r="G3257" s="40" t="s">
        <v>6376</v>
      </c>
      <c r="H3257" s="44"/>
      <c r="I3257" s="44"/>
      <c r="J3257" s="596"/>
      <c r="K3257" s="40"/>
      <c r="L3257" s="80">
        <v>42767</v>
      </c>
      <c r="M3257" s="80"/>
      <c r="N3257" t="str">
        <f t="shared" si="108"/>
        <v>DUPLICATE</v>
      </c>
    </row>
    <row r="3258" spans="1:14" ht="39.6" hidden="1" outlineLevel="1">
      <c r="A3258" s="307">
        <v>199</v>
      </c>
      <c r="B3258" s="332">
        <f t="shared" si="107"/>
        <v>199</v>
      </c>
      <c r="C3258" s="379" t="s">
        <v>6475</v>
      </c>
      <c r="D3258" s="63" t="s">
        <v>6452</v>
      </c>
      <c r="E3258" s="40" t="s">
        <v>1938</v>
      </c>
      <c r="F3258" s="40" t="s">
        <v>1939</v>
      </c>
      <c r="G3258" s="40" t="s">
        <v>6376</v>
      </c>
      <c r="H3258" s="44"/>
      <c r="I3258" s="44"/>
      <c r="J3258" s="596"/>
      <c r="K3258" s="40"/>
      <c r="L3258" s="80">
        <v>42767</v>
      </c>
      <c r="M3258" s="80"/>
      <c r="N3258" t="str">
        <f t="shared" si="108"/>
        <v/>
      </c>
    </row>
    <row r="3259" spans="1:14" ht="39.6" hidden="1" outlineLevel="1">
      <c r="A3259" s="307">
        <v>200</v>
      </c>
      <c r="B3259" s="332">
        <f t="shared" si="107"/>
        <v>200</v>
      </c>
      <c r="C3259" s="38" t="s">
        <v>5416</v>
      </c>
      <c r="D3259" s="40" t="s">
        <v>5590</v>
      </c>
      <c r="E3259" s="52" t="s">
        <v>1938</v>
      </c>
      <c r="F3259" s="40" t="s">
        <v>1939</v>
      </c>
      <c r="G3259" s="40" t="s">
        <v>6376</v>
      </c>
      <c r="H3259" s="44"/>
      <c r="I3259" s="44"/>
      <c r="J3259" s="596"/>
      <c r="K3259" s="40"/>
      <c r="L3259" s="80">
        <v>42767</v>
      </c>
      <c r="M3259" s="80"/>
      <c r="N3259" t="str">
        <f t="shared" si="108"/>
        <v>DUPLICATE</v>
      </c>
    </row>
    <row r="3260" spans="1:14" ht="39.6" hidden="1" outlineLevel="1">
      <c r="A3260" s="307">
        <v>201</v>
      </c>
      <c r="B3260" s="332">
        <f t="shared" si="107"/>
        <v>201</v>
      </c>
      <c r="C3260" s="379" t="s">
        <v>6453</v>
      </c>
      <c r="D3260" s="63" t="s">
        <v>6454</v>
      </c>
      <c r="E3260" s="40" t="s">
        <v>1938</v>
      </c>
      <c r="F3260" s="40" t="s">
        <v>1939</v>
      </c>
      <c r="G3260" s="40" t="s">
        <v>6376</v>
      </c>
      <c r="H3260" s="44"/>
      <c r="I3260" s="44"/>
      <c r="J3260" s="596"/>
      <c r="K3260" s="40"/>
      <c r="L3260" s="80">
        <v>42767</v>
      </c>
      <c r="M3260" s="80"/>
      <c r="N3260" t="str">
        <f t="shared" si="108"/>
        <v/>
      </c>
    </row>
    <row r="3261" spans="1:14" ht="39.6" hidden="1" outlineLevel="1">
      <c r="A3261" s="307">
        <v>202</v>
      </c>
      <c r="B3261" s="332">
        <f t="shared" si="107"/>
        <v>202</v>
      </c>
      <c r="C3261" s="379" t="s">
        <v>6460</v>
      </c>
      <c r="D3261" s="63" t="s">
        <v>6461</v>
      </c>
      <c r="E3261" s="40" t="s">
        <v>1938</v>
      </c>
      <c r="F3261" s="40" t="s">
        <v>1939</v>
      </c>
      <c r="G3261" s="40" t="s">
        <v>6376</v>
      </c>
      <c r="H3261" s="44"/>
      <c r="I3261" s="44"/>
      <c r="J3261" s="596"/>
      <c r="K3261" s="40"/>
      <c r="L3261" s="80">
        <v>42767</v>
      </c>
      <c r="M3261" s="80"/>
      <c r="N3261" t="str">
        <f t="shared" si="108"/>
        <v/>
      </c>
    </row>
    <row r="3262" spans="1:14" ht="26.4" hidden="1" outlineLevel="1">
      <c r="A3262" s="365">
        <v>203</v>
      </c>
      <c r="B3262" s="332">
        <f t="shared" si="107"/>
        <v>203</v>
      </c>
      <c r="C3262" s="320" t="s">
        <v>6345</v>
      </c>
      <c r="D3262" s="113" t="s">
        <v>6346</v>
      </c>
      <c r="E3262" s="40" t="s">
        <v>1938</v>
      </c>
      <c r="F3262" s="40" t="s">
        <v>1939</v>
      </c>
      <c r="G3262" s="40" t="s">
        <v>6374</v>
      </c>
      <c r="H3262" s="44"/>
      <c r="I3262" s="44"/>
      <c r="J3262" s="596" t="s">
        <v>6347</v>
      </c>
      <c r="K3262" s="40"/>
      <c r="L3262" s="80">
        <v>42767</v>
      </c>
      <c r="M3262" s="80"/>
      <c r="N3262" t="str">
        <f t="shared" si="108"/>
        <v/>
      </c>
    </row>
    <row r="3263" spans="1:14" ht="26.4" hidden="1" outlineLevel="1">
      <c r="A3263" s="365">
        <v>204</v>
      </c>
      <c r="B3263" s="332">
        <f t="shared" si="107"/>
        <v>204</v>
      </c>
      <c r="C3263" s="320" t="s">
        <v>6348</v>
      </c>
      <c r="D3263" s="120" t="s">
        <v>6349</v>
      </c>
      <c r="E3263" s="40" t="s">
        <v>1938</v>
      </c>
      <c r="F3263" s="40" t="s">
        <v>1939</v>
      </c>
      <c r="G3263" s="40" t="s">
        <v>6374</v>
      </c>
      <c r="H3263" s="44"/>
      <c r="I3263" s="44"/>
      <c r="J3263" s="596" t="s">
        <v>6350</v>
      </c>
      <c r="K3263" s="40"/>
      <c r="L3263" s="80">
        <v>42767</v>
      </c>
      <c r="M3263" s="80"/>
      <c r="N3263" t="str">
        <f t="shared" si="108"/>
        <v/>
      </c>
    </row>
    <row r="3264" spans="1:14" ht="39.6" hidden="1" outlineLevel="1">
      <c r="A3264" s="307">
        <v>205</v>
      </c>
      <c r="B3264" s="332">
        <f t="shared" si="107"/>
        <v>205</v>
      </c>
      <c r="C3264" s="379" t="s">
        <v>6545</v>
      </c>
      <c r="D3264" s="63" t="s">
        <v>6455</v>
      </c>
      <c r="E3264" s="40" t="s">
        <v>1938</v>
      </c>
      <c r="F3264" s="40" t="s">
        <v>1939</v>
      </c>
      <c r="G3264" s="40" t="s">
        <v>6376</v>
      </c>
      <c r="H3264" s="44"/>
      <c r="I3264" s="44"/>
      <c r="J3264" s="596"/>
      <c r="K3264" s="40"/>
      <c r="L3264" s="80">
        <v>42767</v>
      </c>
      <c r="M3264" s="80"/>
      <c r="N3264" t="str">
        <f t="shared" si="108"/>
        <v/>
      </c>
    </row>
    <row r="3265" spans="1:258" ht="26.4" hidden="1" outlineLevel="1" collapsed="1">
      <c r="A3265" s="307">
        <v>206</v>
      </c>
      <c r="B3265" s="332">
        <f t="shared" si="107"/>
        <v>206</v>
      </c>
      <c r="C3265" s="38" t="s">
        <v>5040</v>
      </c>
      <c r="D3265" s="40"/>
      <c r="E3265" s="245" t="s">
        <v>1938</v>
      </c>
      <c r="F3265" s="245" t="s">
        <v>1939</v>
      </c>
      <c r="G3265" s="40" t="s">
        <v>6199</v>
      </c>
      <c r="H3265" s="44"/>
      <c r="I3265" s="44"/>
      <c r="J3265" s="51" t="s">
        <v>3704</v>
      </c>
      <c r="K3265" s="217" t="s">
        <v>5302</v>
      </c>
      <c r="L3265" s="80">
        <v>38362</v>
      </c>
      <c r="M3265" s="145">
        <v>42401</v>
      </c>
      <c r="N3265" t="str">
        <f t="shared" si="108"/>
        <v/>
      </c>
    </row>
    <row r="3266" spans="1:258" hidden="1" outlineLevel="2">
      <c r="A3266" s="16"/>
      <c r="B3266" s="332">
        <f t="shared" ref="B3266:B3329" si="109">IF(A3266&gt;0,A3266,B3265)</f>
        <v>206</v>
      </c>
      <c r="C3266" s="19" t="s">
        <v>2998</v>
      </c>
      <c r="D3266" s="87" t="s">
        <v>2999</v>
      </c>
      <c r="E3266" s="245" t="s">
        <v>1938</v>
      </c>
      <c r="F3266" s="245" t="s">
        <v>1935</v>
      </c>
      <c r="H3266" s="44"/>
      <c r="I3266" s="243"/>
      <c r="J3266" s="247"/>
      <c r="K3266" s="462"/>
      <c r="L3266" s="173">
        <v>39845</v>
      </c>
      <c r="M3266" s="140"/>
      <c r="N3266" t="str">
        <f t="shared" si="108"/>
        <v/>
      </c>
    </row>
    <row r="3267" spans="1:258" hidden="1" outlineLevel="2">
      <c r="A3267" s="16"/>
      <c r="B3267" s="332">
        <f t="shared" si="109"/>
        <v>206</v>
      </c>
      <c r="C3267" s="19" t="s">
        <v>3000</v>
      </c>
      <c r="D3267" s="87" t="s">
        <v>3001</v>
      </c>
      <c r="E3267" s="246" t="s">
        <v>1938</v>
      </c>
      <c r="F3267" s="246" t="s">
        <v>1939</v>
      </c>
      <c r="H3267" s="44"/>
      <c r="I3267" s="83"/>
      <c r="J3267" s="39"/>
      <c r="K3267" s="359"/>
      <c r="L3267" s="173">
        <v>39845</v>
      </c>
      <c r="M3267" s="98"/>
      <c r="N3267" t="str">
        <f t="shared" si="108"/>
        <v/>
      </c>
    </row>
    <row r="3268" spans="1:258" hidden="1" outlineLevel="2">
      <c r="A3268" s="16"/>
      <c r="B3268" s="332">
        <f t="shared" si="109"/>
        <v>206</v>
      </c>
      <c r="C3268" s="19" t="s">
        <v>3002</v>
      </c>
      <c r="D3268" s="87" t="s">
        <v>3003</v>
      </c>
      <c r="E3268" s="246" t="s">
        <v>1938</v>
      </c>
      <c r="F3268" s="246" t="s">
        <v>1939</v>
      </c>
      <c r="H3268" s="44"/>
      <c r="I3268" s="83"/>
      <c r="J3268" s="39"/>
      <c r="K3268" s="359"/>
      <c r="L3268" s="173">
        <v>39845</v>
      </c>
      <c r="M3268" s="98"/>
      <c r="N3268" t="str">
        <f t="shared" si="108"/>
        <v/>
      </c>
    </row>
    <row r="3269" spans="1:258" ht="15" hidden="1" outlineLevel="2">
      <c r="A3269" s="16"/>
      <c r="B3269" s="332">
        <f t="shared" si="109"/>
        <v>206</v>
      </c>
      <c r="C3269" s="19" t="s">
        <v>651</v>
      </c>
      <c r="D3269" s="87" t="s">
        <v>652</v>
      </c>
      <c r="E3269" s="246" t="s">
        <v>2791</v>
      </c>
      <c r="F3269" s="246" t="s">
        <v>4619</v>
      </c>
      <c r="H3269" s="44"/>
      <c r="I3269" s="83"/>
      <c r="J3269" s="39"/>
      <c r="K3269" s="359"/>
      <c r="L3269" s="173">
        <v>40575</v>
      </c>
      <c r="M3269" s="98"/>
      <c r="N3269" t="str">
        <f t="shared" si="108"/>
        <v/>
      </c>
      <c r="O3269" s="42"/>
      <c r="P3269" s="42"/>
      <c r="Q3269" s="42"/>
      <c r="R3269" s="42"/>
      <c r="S3269" s="32"/>
      <c r="T3269" s="33"/>
      <c r="U3269" s="32"/>
      <c r="V3269" s="32"/>
      <c r="W3269" s="32"/>
      <c r="X3269" s="32"/>
      <c r="Y3269" s="32"/>
      <c r="Z3269" s="32"/>
      <c r="AA3269" s="309"/>
      <c r="AB3269" s="33"/>
      <c r="AC3269" s="32"/>
      <c r="AD3269" s="32"/>
      <c r="AE3269" s="32"/>
      <c r="AF3269" s="32"/>
      <c r="AG3269" s="32"/>
      <c r="AH3269" s="32"/>
      <c r="AI3269" s="309"/>
      <c r="AJ3269" s="33"/>
      <c r="AK3269" s="32"/>
      <c r="AL3269" s="32"/>
      <c r="AM3269" s="32"/>
      <c r="AN3269" s="32"/>
      <c r="AO3269" s="32"/>
      <c r="AP3269" s="32"/>
      <c r="AQ3269" s="309"/>
      <c r="AR3269" s="33"/>
      <c r="AS3269" s="32"/>
      <c r="AT3269" s="32"/>
      <c r="AU3269" s="32"/>
      <c r="AV3269" s="32"/>
      <c r="AW3269" s="32"/>
      <c r="AX3269" s="32"/>
      <c r="AY3269" s="309"/>
      <c r="AZ3269" s="33"/>
      <c r="BA3269" s="32"/>
      <c r="BB3269" s="32"/>
      <c r="BC3269" s="32"/>
      <c r="BD3269" s="32"/>
      <c r="BE3269" s="32"/>
      <c r="BF3269" s="32"/>
      <c r="BG3269" s="309"/>
      <c r="BH3269" s="33"/>
      <c r="BI3269" s="32"/>
      <c r="BJ3269" s="32"/>
      <c r="BK3269" s="32"/>
      <c r="BL3269" s="32"/>
      <c r="BM3269" s="32"/>
      <c r="BN3269" s="32"/>
      <c r="BO3269" s="309"/>
      <c r="BP3269" s="33"/>
      <c r="BQ3269" s="32"/>
      <c r="BR3269" s="32"/>
      <c r="BS3269" s="32"/>
      <c r="BT3269" s="32"/>
      <c r="BU3269" s="32"/>
      <c r="BV3269" s="32"/>
      <c r="BW3269" s="309"/>
      <c r="BX3269" s="33"/>
      <c r="BY3269" s="32"/>
      <c r="BZ3269" s="32"/>
      <c r="CA3269" s="32"/>
      <c r="CB3269" s="32"/>
      <c r="CC3269" s="32"/>
      <c r="CD3269" s="32"/>
      <c r="CE3269" s="309"/>
      <c r="CF3269" s="33"/>
      <c r="CG3269" s="32"/>
      <c r="CH3269" s="32"/>
      <c r="CI3269" s="32"/>
      <c r="CJ3269" s="32"/>
      <c r="CK3269" s="32"/>
      <c r="CL3269" s="32"/>
      <c r="CM3269" s="309"/>
      <c r="CN3269" s="33"/>
      <c r="CO3269" s="32"/>
      <c r="CP3269" s="32"/>
      <c r="CQ3269" s="32"/>
      <c r="CR3269" s="32"/>
      <c r="CS3269" s="32"/>
      <c r="CT3269" s="32"/>
      <c r="CU3269" s="309"/>
      <c r="CV3269" s="33"/>
      <c r="CW3269" s="32"/>
      <c r="CX3269" s="32"/>
      <c r="CY3269" s="32"/>
      <c r="CZ3269" s="32"/>
      <c r="DA3269" s="32"/>
      <c r="DB3269" s="32"/>
      <c r="DC3269" s="309"/>
      <c r="DD3269" s="33"/>
      <c r="DE3269" s="32"/>
      <c r="DF3269" s="32"/>
      <c r="DG3269" s="32"/>
      <c r="DH3269" s="32"/>
      <c r="DI3269" s="32"/>
      <c r="DJ3269" s="32"/>
      <c r="DK3269" s="309"/>
      <c r="DL3269" s="33"/>
      <c r="DM3269" s="32"/>
      <c r="DN3269" s="32"/>
      <c r="DO3269" s="32"/>
      <c r="DP3269" s="32"/>
      <c r="DQ3269" s="32"/>
      <c r="DR3269" s="32"/>
      <c r="DS3269" s="309"/>
      <c r="DT3269" s="33"/>
      <c r="DU3269" s="32"/>
      <c r="DV3269" s="32"/>
      <c r="DW3269" s="32"/>
      <c r="DX3269" s="32"/>
      <c r="DY3269" s="32"/>
      <c r="DZ3269" s="32"/>
      <c r="EA3269" s="309"/>
      <c r="EB3269" s="33"/>
      <c r="EC3269" s="32"/>
      <c r="ED3269" s="32"/>
      <c r="EE3269" s="32"/>
      <c r="EF3269" s="32"/>
      <c r="EG3269" s="32"/>
      <c r="EH3269" s="32"/>
      <c r="EI3269" s="309"/>
      <c r="EJ3269" s="33"/>
      <c r="EK3269" s="32"/>
      <c r="EL3269" s="32"/>
      <c r="EM3269" s="32"/>
      <c r="EN3269" s="32"/>
      <c r="EO3269" s="32"/>
      <c r="EP3269" s="32"/>
      <c r="EQ3269" s="309"/>
      <c r="ER3269" s="33"/>
      <c r="ES3269" s="32"/>
      <c r="ET3269" s="32"/>
      <c r="EU3269" s="32"/>
      <c r="EV3269" s="32"/>
      <c r="EW3269" s="32"/>
      <c r="EX3269" s="32"/>
      <c r="EY3269" s="309"/>
      <c r="EZ3269" s="33"/>
      <c r="FA3269" s="32"/>
      <c r="FB3269" s="32"/>
      <c r="FC3269" s="32"/>
      <c r="FD3269" s="32"/>
      <c r="FE3269" s="32"/>
      <c r="FF3269" s="32"/>
      <c r="FG3269" s="309"/>
      <c r="FH3269" s="33"/>
      <c r="FI3269" s="32"/>
      <c r="FJ3269" s="32"/>
      <c r="FK3269" s="32"/>
      <c r="FL3269" s="32"/>
      <c r="FM3269" s="32"/>
      <c r="FN3269" s="32"/>
      <c r="FO3269" s="309"/>
      <c r="FP3269" s="33"/>
      <c r="FQ3269" s="32"/>
      <c r="FR3269" s="32"/>
      <c r="FS3269" s="32"/>
      <c r="FT3269" s="32"/>
      <c r="FU3269" s="32"/>
      <c r="FV3269" s="32"/>
      <c r="FW3269" s="309"/>
      <c r="FX3269" s="33"/>
      <c r="FY3269" s="32"/>
      <c r="FZ3269" s="32"/>
      <c r="GA3269" s="32"/>
      <c r="GB3269" s="32"/>
      <c r="GC3269" s="32"/>
      <c r="GD3269" s="32"/>
      <c r="GE3269" s="309"/>
      <c r="GF3269" s="33"/>
      <c r="GG3269" s="32"/>
      <c r="GH3269" s="32"/>
      <c r="GI3269" s="32"/>
      <c r="GJ3269" s="32"/>
      <c r="GK3269" s="32"/>
      <c r="GL3269" s="32"/>
      <c r="GM3269" s="309"/>
      <c r="GN3269" s="33"/>
      <c r="GO3269" s="32"/>
      <c r="GP3269" s="32"/>
      <c r="GQ3269" s="32"/>
      <c r="GR3269" s="32"/>
      <c r="GS3269" s="32"/>
      <c r="GT3269" s="32"/>
      <c r="GU3269" s="309"/>
      <c r="GV3269" s="33"/>
      <c r="GW3269" s="32"/>
      <c r="GX3269" s="32"/>
      <c r="GY3269" s="32"/>
      <c r="GZ3269" s="32"/>
      <c r="HA3269" s="32"/>
      <c r="HB3269" s="32"/>
      <c r="HC3269" s="309"/>
      <c r="HD3269" s="33"/>
      <c r="HE3269" s="32"/>
      <c r="HF3269" s="32"/>
      <c r="HG3269" s="32"/>
      <c r="HH3269" s="32"/>
      <c r="HI3269" s="32"/>
      <c r="HJ3269" s="32"/>
      <c r="HK3269" s="309"/>
      <c r="HL3269" s="33"/>
      <c r="HM3269" s="32"/>
      <c r="HN3269" s="32"/>
      <c r="HO3269" s="32"/>
      <c r="HP3269" s="32"/>
      <c r="HQ3269" s="32"/>
      <c r="HR3269" s="32"/>
      <c r="HS3269" s="309"/>
      <c r="HT3269" s="33"/>
      <c r="HU3269" s="32"/>
      <c r="HV3269" s="32"/>
      <c r="HW3269" s="32"/>
      <c r="HX3269" s="32"/>
      <c r="HY3269" s="32"/>
      <c r="HZ3269" s="32"/>
      <c r="IA3269" s="309"/>
      <c r="IB3269" s="33"/>
      <c r="IC3269" s="32"/>
      <c r="ID3269" s="32"/>
      <c r="IE3269" s="32"/>
      <c r="IF3269" s="32"/>
      <c r="IG3269" s="32"/>
      <c r="IH3269" s="32"/>
      <c r="II3269" s="309"/>
      <c r="IJ3269" s="33"/>
      <c r="IK3269" s="32"/>
      <c r="IL3269" s="32"/>
      <c r="IM3269" s="32"/>
      <c r="IN3269" s="32"/>
      <c r="IO3269" s="32"/>
      <c r="IP3269" s="32"/>
      <c r="IQ3269" s="309"/>
      <c r="IR3269" s="33"/>
      <c r="IS3269" s="32"/>
      <c r="IT3269" s="32"/>
      <c r="IU3269" s="32"/>
      <c r="IV3269" s="32"/>
      <c r="IW3269" s="32"/>
      <c r="IX3269" s="32"/>
    </row>
    <row r="3270" spans="1:258" ht="15" hidden="1" outlineLevel="2">
      <c r="A3270" s="16"/>
      <c r="B3270" s="332">
        <f t="shared" si="109"/>
        <v>206</v>
      </c>
      <c r="C3270" s="19" t="s">
        <v>4971</v>
      </c>
      <c r="D3270" s="87" t="s">
        <v>732</v>
      </c>
      <c r="E3270" s="246" t="s">
        <v>2791</v>
      </c>
      <c r="F3270" s="246" t="s">
        <v>4619</v>
      </c>
      <c r="H3270" s="44"/>
      <c r="I3270" s="83"/>
      <c r="J3270" s="39"/>
      <c r="K3270" s="359"/>
      <c r="L3270" s="173">
        <v>40575</v>
      </c>
      <c r="M3270" s="98"/>
      <c r="N3270" t="str">
        <f t="shared" si="108"/>
        <v/>
      </c>
      <c r="O3270" s="42"/>
      <c r="P3270" s="42"/>
      <c r="Q3270" s="42"/>
      <c r="R3270" s="42"/>
      <c r="S3270" s="32"/>
      <c r="T3270" s="33"/>
      <c r="U3270" s="32"/>
      <c r="V3270" s="32"/>
      <c r="W3270" s="32"/>
      <c r="X3270" s="32"/>
      <c r="Y3270" s="32"/>
      <c r="Z3270" s="32"/>
      <c r="AA3270" s="309"/>
      <c r="AB3270" s="33"/>
      <c r="AC3270" s="32"/>
      <c r="AD3270" s="32"/>
      <c r="AE3270" s="32"/>
      <c r="AF3270" s="32"/>
      <c r="AG3270" s="32"/>
      <c r="AH3270" s="32"/>
      <c r="AI3270" s="309"/>
      <c r="AJ3270" s="33"/>
      <c r="AK3270" s="32"/>
      <c r="AL3270" s="32"/>
      <c r="AM3270" s="32"/>
      <c r="AN3270" s="32"/>
      <c r="AO3270" s="32"/>
      <c r="AP3270" s="32"/>
      <c r="AQ3270" s="309"/>
      <c r="AR3270" s="33"/>
      <c r="AS3270" s="32"/>
      <c r="AT3270" s="32"/>
      <c r="AU3270" s="32"/>
      <c r="AV3270" s="32"/>
      <c r="AW3270" s="32"/>
      <c r="AX3270" s="32"/>
      <c r="AY3270" s="309"/>
      <c r="AZ3270" s="33"/>
      <c r="BA3270" s="32"/>
      <c r="BB3270" s="32"/>
      <c r="BC3270" s="32"/>
      <c r="BD3270" s="32"/>
      <c r="BE3270" s="32"/>
      <c r="BF3270" s="32"/>
      <c r="BG3270" s="309"/>
      <c r="BH3270" s="33"/>
      <c r="BI3270" s="32"/>
      <c r="BJ3270" s="32"/>
      <c r="BK3270" s="32"/>
      <c r="BL3270" s="32"/>
      <c r="BM3270" s="32"/>
      <c r="BN3270" s="32"/>
      <c r="BO3270" s="309"/>
      <c r="BP3270" s="33"/>
      <c r="BQ3270" s="32"/>
      <c r="BR3270" s="32"/>
      <c r="BS3270" s="32"/>
      <c r="BT3270" s="32"/>
      <c r="BU3270" s="32"/>
      <c r="BV3270" s="32"/>
      <c r="BW3270" s="309"/>
      <c r="BX3270" s="33"/>
      <c r="BY3270" s="32"/>
      <c r="BZ3270" s="32"/>
      <c r="CA3270" s="32"/>
      <c r="CB3270" s="32"/>
      <c r="CC3270" s="32"/>
      <c r="CD3270" s="32"/>
      <c r="CE3270" s="309"/>
      <c r="CF3270" s="33"/>
      <c r="CG3270" s="32"/>
      <c r="CH3270" s="32"/>
      <c r="CI3270" s="32"/>
      <c r="CJ3270" s="32"/>
      <c r="CK3270" s="32"/>
      <c r="CL3270" s="32"/>
      <c r="CM3270" s="309"/>
      <c r="CN3270" s="33"/>
      <c r="CO3270" s="32"/>
      <c r="CP3270" s="32"/>
      <c r="CQ3270" s="32"/>
      <c r="CR3270" s="32"/>
      <c r="CS3270" s="32"/>
      <c r="CT3270" s="32"/>
      <c r="CU3270" s="309"/>
      <c r="CV3270" s="33"/>
      <c r="CW3270" s="32"/>
      <c r="CX3270" s="32"/>
      <c r="CY3270" s="32"/>
      <c r="CZ3270" s="32"/>
      <c r="DA3270" s="32"/>
      <c r="DB3270" s="32"/>
      <c r="DC3270" s="309"/>
      <c r="DD3270" s="33"/>
      <c r="DE3270" s="32"/>
      <c r="DF3270" s="32"/>
      <c r="DG3270" s="32"/>
      <c r="DH3270" s="32"/>
      <c r="DI3270" s="32"/>
      <c r="DJ3270" s="32"/>
      <c r="DK3270" s="309"/>
      <c r="DL3270" s="33"/>
      <c r="DM3270" s="32"/>
      <c r="DN3270" s="32"/>
      <c r="DO3270" s="32"/>
      <c r="DP3270" s="32"/>
      <c r="DQ3270" s="32"/>
      <c r="DR3270" s="32"/>
      <c r="DS3270" s="309"/>
      <c r="DT3270" s="33"/>
      <c r="DU3270" s="32"/>
      <c r="DV3270" s="32"/>
      <c r="DW3270" s="32"/>
      <c r="DX3270" s="32"/>
      <c r="DY3270" s="32"/>
      <c r="DZ3270" s="32"/>
      <c r="EA3270" s="309"/>
      <c r="EB3270" s="33"/>
      <c r="EC3270" s="32"/>
      <c r="ED3270" s="32"/>
      <c r="EE3270" s="32"/>
      <c r="EF3270" s="32"/>
      <c r="EG3270" s="32"/>
      <c r="EH3270" s="32"/>
      <c r="EI3270" s="309"/>
      <c r="EJ3270" s="33"/>
      <c r="EK3270" s="32"/>
      <c r="EL3270" s="32"/>
      <c r="EM3270" s="32"/>
      <c r="EN3270" s="32"/>
      <c r="EO3270" s="32"/>
      <c r="EP3270" s="32"/>
      <c r="EQ3270" s="309"/>
      <c r="ER3270" s="33"/>
      <c r="ES3270" s="32"/>
      <c r="ET3270" s="32"/>
      <c r="EU3270" s="32"/>
      <c r="EV3270" s="32"/>
      <c r="EW3270" s="32"/>
      <c r="EX3270" s="32"/>
      <c r="EY3270" s="309"/>
      <c r="EZ3270" s="33"/>
      <c r="FA3270" s="32"/>
      <c r="FB3270" s="32"/>
      <c r="FC3270" s="32"/>
      <c r="FD3270" s="32"/>
      <c r="FE3270" s="32"/>
      <c r="FF3270" s="32"/>
      <c r="FG3270" s="309"/>
      <c r="FH3270" s="33"/>
      <c r="FI3270" s="32"/>
      <c r="FJ3270" s="32"/>
      <c r="FK3270" s="32"/>
      <c r="FL3270" s="32"/>
      <c r="FM3270" s="32"/>
      <c r="FN3270" s="32"/>
      <c r="FO3270" s="309"/>
      <c r="FP3270" s="33"/>
      <c r="FQ3270" s="32"/>
      <c r="FR3270" s="32"/>
      <c r="FS3270" s="32"/>
      <c r="FT3270" s="32"/>
      <c r="FU3270" s="32"/>
      <c r="FV3270" s="32"/>
      <c r="FW3270" s="309"/>
      <c r="FX3270" s="33"/>
      <c r="FY3270" s="32"/>
      <c r="FZ3270" s="32"/>
      <c r="GA3270" s="32"/>
      <c r="GB3270" s="32"/>
      <c r="GC3270" s="32"/>
      <c r="GD3270" s="32"/>
      <c r="GE3270" s="309"/>
      <c r="GF3270" s="33"/>
      <c r="GG3270" s="32"/>
      <c r="GH3270" s="32"/>
      <c r="GI3270" s="32"/>
      <c r="GJ3270" s="32"/>
      <c r="GK3270" s="32"/>
      <c r="GL3270" s="32"/>
      <c r="GM3270" s="309"/>
      <c r="GN3270" s="33"/>
      <c r="GO3270" s="32"/>
      <c r="GP3270" s="32"/>
      <c r="GQ3270" s="32"/>
      <c r="GR3270" s="32"/>
      <c r="GS3270" s="32"/>
      <c r="GT3270" s="32"/>
      <c r="GU3270" s="309"/>
      <c r="GV3270" s="33"/>
      <c r="GW3270" s="32"/>
      <c r="GX3270" s="32"/>
      <c r="GY3270" s="32"/>
      <c r="GZ3270" s="32"/>
      <c r="HA3270" s="32"/>
      <c r="HB3270" s="32"/>
      <c r="HC3270" s="309"/>
      <c r="HD3270" s="33"/>
      <c r="HE3270" s="32"/>
      <c r="HF3270" s="32"/>
      <c r="HG3270" s="32"/>
      <c r="HH3270" s="32"/>
      <c r="HI3270" s="32"/>
      <c r="HJ3270" s="32"/>
      <c r="HK3270" s="309"/>
      <c r="HL3270" s="33"/>
      <c r="HM3270" s="32"/>
      <c r="HN3270" s="32"/>
      <c r="HO3270" s="32"/>
      <c r="HP3270" s="32"/>
      <c r="HQ3270" s="32"/>
      <c r="HR3270" s="32"/>
      <c r="HS3270" s="309"/>
      <c r="HT3270" s="33"/>
      <c r="HU3270" s="32"/>
      <c r="HV3270" s="32"/>
      <c r="HW3270" s="32"/>
      <c r="HX3270" s="32"/>
      <c r="HY3270" s="32"/>
      <c r="HZ3270" s="32"/>
      <c r="IA3270" s="309"/>
      <c r="IB3270" s="33"/>
      <c r="IC3270" s="32"/>
      <c r="ID3270" s="32"/>
      <c r="IE3270" s="32"/>
      <c r="IF3270" s="32"/>
      <c r="IG3270" s="32"/>
      <c r="IH3270" s="32"/>
      <c r="II3270" s="309"/>
      <c r="IJ3270" s="33"/>
      <c r="IK3270" s="32"/>
      <c r="IL3270" s="32"/>
      <c r="IM3270" s="32"/>
      <c r="IN3270" s="32"/>
      <c r="IO3270" s="32"/>
      <c r="IP3270" s="32"/>
      <c r="IQ3270" s="309"/>
      <c r="IR3270" s="33"/>
      <c r="IS3270" s="32"/>
      <c r="IT3270" s="32"/>
      <c r="IU3270" s="32"/>
      <c r="IV3270" s="32"/>
      <c r="IW3270" s="32"/>
      <c r="IX3270" s="32"/>
    </row>
    <row r="3271" spans="1:258" ht="15" hidden="1" outlineLevel="2">
      <c r="A3271" s="16"/>
      <c r="B3271" s="332">
        <f t="shared" si="109"/>
        <v>206</v>
      </c>
      <c r="C3271" s="19" t="s">
        <v>4813</v>
      </c>
      <c r="D3271" s="87"/>
      <c r="E3271" s="246" t="s">
        <v>2791</v>
      </c>
      <c r="F3271" s="246" t="s">
        <v>4619</v>
      </c>
      <c r="H3271" s="44"/>
      <c r="I3271" s="83"/>
      <c r="J3271" s="39"/>
      <c r="K3271" s="359"/>
      <c r="L3271" s="173">
        <v>40940</v>
      </c>
      <c r="M3271" s="98"/>
      <c r="N3271" t="str">
        <f t="shared" si="108"/>
        <v/>
      </c>
      <c r="O3271" s="42"/>
      <c r="P3271" s="42"/>
      <c r="Q3271" s="42"/>
      <c r="R3271" s="42"/>
      <c r="S3271" s="32"/>
      <c r="T3271" s="33"/>
      <c r="U3271" s="32"/>
      <c r="V3271" s="32"/>
      <c r="W3271" s="32"/>
      <c r="X3271" s="32"/>
      <c r="Y3271" s="32"/>
      <c r="Z3271" s="32"/>
      <c r="AA3271" s="309"/>
      <c r="AB3271" s="33"/>
      <c r="AC3271" s="32"/>
      <c r="AD3271" s="32"/>
      <c r="AE3271" s="32"/>
      <c r="AF3271" s="32"/>
      <c r="AG3271" s="32"/>
      <c r="AH3271" s="32"/>
      <c r="AI3271" s="309"/>
      <c r="AJ3271" s="33"/>
      <c r="AK3271" s="32"/>
      <c r="AL3271" s="32"/>
      <c r="AM3271" s="32"/>
      <c r="AN3271" s="32"/>
      <c r="AO3271" s="32"/>
      <c r="AP3271" s="32"/>
      <c r="AQ3271" s="309"/>
      <c r="AR3271" s="33"/>
      <c r="AS3271" s="32"/>
      <c r="AT3271" s="32"/>
      <c r="AU3271" s="32"/>
      <c r="AV3271" s="32"/>
      <c r="AW3271" s="32"/>
      <c r="AX3271" s="32"/>
      <c r="AY3271" s="309"/>
      <c r="AZ3271" s="33"/>
      <c r="BA3271" s="32"/>
      <c r="BB3271" s="32"/>
      <c r="BC3271" s="32"/>
      <c r="BD3271" s="32"/>
      <c r="BE3271" s="32"/>
      <c r="BF3271" s="32"/>
      <c r="BG3271" s="309"/>
      <c r="BH3271" s="33"/>
      <c r="BI3271" s="32"/>
      <c r="BJ3271" s="32"/>
      <c r="BK3271" s="32"/>
      <c r="BL3271" s="32"/>
      <c r="BM3271" s="32"/>
      <c r="BN3271" s="32"/>
      <c r="BO3271" s="309"/>
      <c r="BP3271" s="33"/>
      <c r="BQ3271" s="32"/>
      <c r="BR3271" s="32"/>
      <c r="BS3271" s="32"/>
      <c r="BT3271" s="32"/>
      <c r="BU3271" s="32"/>
      <c r="BV3271" s="32"/>
      <c r="BW3271" s="309"/>
      <c r="BX3271" s="33"/>
      <c r="BY3271" s="32"/>
      <c r="BZ3271" s="32"/>
      <c r="CA3271" s="32"/>
      <c r="CB3271" s="32"/>
      <c r="CC3271" s="32"/>
      <c r="CD3271" s="32"/>
      <c r="CE3271" s="309"/>
      <c r="CF3271" s="33"/>
      <c r="CG3271" s="32"/>
      <c r="CH3271" s="32"/>
      <c r="CI3271" s="32"/>
      <c r="CJ3271" s="32"/>
      <c r="CK3271" s="32"/>
      <c r="CL3271" s="32"/>
      <c r="CM3271" s="309"/>
      <c r="CN3271" s="33"/>
      <c r="CO3271" s="32"/>
      <c r="CP3271" s="32"/>
      <c r="CQ3271" s="32"/>
      <c r="CR3271" s="32"/>
      <c r="CS3271" s="32"/>
      <c r="CT3271" s="32"/>
      <c r="CU3271" s="309"/>
      <c r="CV3271" s="33"/>
      <c r="CW3271" s="32"/>
      <c r="CX3271" s="32"/>
      <c r="CY3271" s="32"/>
      <c r="CZ3271" s="32"/>
      <c r="DA3271" s="32"/>
      <c r="DB3271" s="32"/>
      <c r="DC3271" s="309"/>
      <c r="DD3271" s="33"/>
      <c r="DE3271" s="32"/>
      <c r="DF3271" s="32"/>
      <c r="DG3271" s="32"/>
      <c r="DH3271" s="32"/>
      <c r="DI3271" s="32"/>
      <c r="DJ3271" s="32"/>
      <c r="DK3271" s="309"/>
      <c r="DL3271" s="33"/>
      <c r="DM3271" s="32"/>
      <c r="DN3271" s="32"/>
      <c r="DO3271" s="32"/>
      <c r="DP3271" s="32"/>
      <c r="DQ3271" s="32"/>
      <c r="DR3271" s="32"/>
      <c r="DS3271" s="309"/>
      <c r="DT3271" s="33"/>
      <c r="DU3271" s="32"/>
      <c r="DV3271" s="32"/>
      <c r="DW3271" s="32"/>
      <c r="DX3271" s="32"/>
      <c r="DY3271" s="32"/>
      <c r="DZ3271" s="32"/>
      <c r="EA3271" s="309"/>
      <c r="EB3271" s="33"/>
      <c r="EC3271" s="32"/>
      <c r="ED3271" s="32"/>
      <c r="EE3271" s="32"/>
      <c r="EF3271" s="32"/>
      <c r="EG3271" s="32"/>
      <c r="EH3271" s="32"/>
      <c r="EI3271" s="309"/>
      <c r="EJ3271" s="33"/>
      <c r="EK3271" s="32"/>
      <c r="EL3271" s="32"/>
      <c r="EM3271" s="32"/>
      <c r="EN3271" s="32"/>
      <c r="EO3271" s="32"/>
      <c r="EP3271" s="32"/>
      <c r="EQ3271" s="309"/>
      <c r="ER3271" s="33"/>
      <c r="ES3271" s="32"/>
      <c r="ET3271" s="32"/>
      <c r="EU3271" s="32"/>
      <c r="EV3271" s="32"/>
      <c r="EW3271" s="32"/>
      <c r="EX3271" s="32"/>
      <c r="EY3271" s="309"/>
      <c r="EZ3271" s="33"/>
      <c r="FA3271" s="32"/>
      <c r="FB3271" s="32"/>
      <c r="FC3271" s="32"/>
      <c r="FD3271" s="32"/>
      <c r="FE3271" s="32"/>
      <c r="FF3271" s="32"/>
      <c r="FG3271" s="309"/>
      <c r="FH3271" s="33"/>
      <c r="FI3271" s="32"/>
      <c r="FJ3271" s="32"/>
      <c r="FK3271" s="32"/>
      <c r="FL3271" s="32"/>
      <c r="FM3271" s="32"/>
      <c r="FN3271" s="32"/>
      <c r="FO3271" s="309"/>
      <c r="FP3271" s="33"/>
      <c r="FQ3271" s="32"/>
      <c r="FR3271" s="32"/>
      <c r="FS3271" s="32"/>
      <c r="FT3271" s="32"/>
      <c r="FU3271" s="32"/>
      <c r="FV3271" s="32"/>
      <c r="FW3271" s="309"/>
      <c r="FX3271" s="33"/>
      <c r="FY3271" s="32"/>
      <c r="FZ3271" s="32"/>
      <c r="GA3271" s="32"/>
      <c r="GB3271" s="32"/>
      <c r="GC3271" s="32"/>
      <c r="GD3271" s="32"/>
      <c r="GE3271" s="309"/>
      <c r="GF3271" s="33"/>
      <c r="GG3271" s="32"/>
      <c r="GH3271" s="32"/>
      <c r="GI3271" s="32"/>
      <c r="GJ3271" s="32"/>
      <c r="GK3271" s="32"/>
      <c r="GL3271" s="32"/>
      <c r="GM3271" s="309"/>
      <c r="GN3271" s="33"/>
      <c r="GO3271" s="32"/>
      <c r="GP3271" s="32"/>
      <c r="GQ3271" s="32"/>
      <c r="GR3271" s="32"/>
      <c r="GS3271" s="32"/>
      <c r="GT3271" s="32"/>
      <c r="GU3271" s="309"/>
      <c r="GV3271" s="33"/>
      <c r="GW3271" s="32"/>
      <c r="GX3271" s="32"/>
      <c r="GY3271" s="32"/>
      <c r="GZ3271" s="32"/>
      <c r="HA3271" s="32"/>
      <c r="HB3271" s="32"/>
      <c r="HC3271" s="309"/>
      <c r="HD3271" s="33"/>
      <c r="HE3271" s="32"/>
      <c r="HF3271" s="32"/>
      <c r="HG3271" s="32"/>
      <c r="HH3271" s="32"/>
      <c r="HI3271" s="32"/>
      <c r="HJ3271" s="32"/>
      <c r="HK3271" s="309"/>
      <c r="HL3271" s="33"/>
      <c r="HM3271" s="32"/>
      <c r="HN3271" s="32"/>
      <c r="HO3271" s="32"/>
      <c r="HP3271" s="32"/>
      <c r="HQ3271" s="32"/>
      <c r="HR3271" s="32"/>
      <c r="HS3271" s="309"/>
      <c r="HT3271" s="33"/>
      <c r="HU3271" s="32"/>
      <c r="HV3271" s="32"/>
      <c r="HW3271" s="32"/>
      <c r="HX3271" s="32"/>
      <c r="HY3271" s="32"/>
      <c r="HZ3271" s="32"/>
      <c r="IA3271" s="309"/>
      <c r="IB3271" s="33"/>
      <c r="IC3271" s="32"/>
      <c r="ID3271" s="32"/>
      <c r="IE3271" s="32"/>
      <c r="IF3271" s="32"/>
      <c r="IG3271" s="32"/>
      <c r="IH3271" s="32"/>
      <c r="II3271" s="309"/>
      <c r="IJ3271" s="33"/>
      <c r="IK3271" s="32"/>
      <c r="IL3271" s="32"/>
      <c r="IM3271" s="32"/>
      <c r="IN3271" s="32"/>
      <c r="IO3271" s="32"/>
      <c r="IP3271" s="32"/>
      <c r="IQ3271" s="309"/>
      <c r="IR3271" s="33"/>
      <c r="IS3271" s="32"/>
      <c r="IT3271" s="32"/>
      <c r="IU3271" s="32"/>
      <c r="IV3271" s="32"/>
      <c r="IW3271" s="32"/>
      <c r="IX3271" s="32"/>
    </row>
    <row r="3272" spans="1:258" ht="26.4" hidden="1" outlineLevel="1" collapsed="1">
      <c r="A3272" s="307">
        <v>207</v>
      </c>
      <c r="B3272" s="332">
        <f t="shared" si="109"/>
        <v>207</v>
      </c>
      <c r="C3272" s="38" t="s">
        <v>5041</v>
      </c>
      <c r="D3272" s="363"/>
      <c r="E3272" s="40" t="s">
        <v>2798</v>
      </c>
      <c r="F3272" s="40" t="s">
        <v>5355</v>
      </c>
      <c r="G3272" s="52" t="s">
        <v>6499</v>
      </c>
      <c r="H3272" s="44"/>
      <c r="I3272" s="44"/>
      <c r="J3272" s="52" t="s">
        <v>1937</v>
      </c>
      <c r="K3272" s="40"/>
      <c r="L3272" s="160">
        <v>38749</v>
      </c>
      <c r="M3272" s="80">
        <v>42036</v>
      </c>
      <c r="N3272" t="str">
        <f t="shared" si="108"/>
        <v/>
      </c>
      <c r="O3272" s="42"/>
      <c r="P3272" s="42"/>
      <c r="Q3272" s="42"/>
      <c r="R3272" s="42"/>
      <c r="S3272" s="32"/>
      <c r="T3272" s="33"/>
      <c r="U3272" s="32"/>
      <c r="V3272" s="32"/>
      <c r="W3272" s="32"/>
      <c r="X3272" s="32"/>
      <c r="Y3272" s="32"/>
      <c r="Z3272" s="32"/>
      <c r="AA3272" s="309"/>
      <c r="AB3272" s="33"/>
      <c r="AC3272" s="32"/>
      <c r="AD3272" s="32"/>
      <c r="AE3272" s="32"/>
      <c r="AF3272" s="32"/>
      <c r="AG3272" s="32"/>
      <c r="AH3272" s="32"/>
      <c r="AI3272" s="309"/>
      <c r="AJ3272" s="33"/>
      <c r="AK3272" s="32"/>
      <c r="AL3272" s="32"/>
      <c r="AM3272" s="32"/>
      <c r="AN3272" s="32"/>
      <c r="AO3272" s="32"/>
      <c r="AP3272" s="32"/>
      <c r="AQ3272" s="309"/>
      <c r="AR3272" s="33"/>
      <c r="AS3272" s="32"/>
      <c r="AT3272" s="32"/>
      <c r="AU3272" s="32"/>
      <c r="AV3272" s="32"/>
      <c r="AW3272" s="32"/>
      <c r="AX3272" s="32"/>
      <c r="AY3272" s="309"/>
      <c r="AZ3272" s="33"/>
      <c r="BA3272" s="32"/>
      <c r="BB3272" s="32"/>
      <c r="BC3272" s="32"/>
      <c r="BD3272" s="32"/>
      <c r="BE3272" s="32"/>
      <c r="BF3272" s="32"/>
      <c r="BG3272" s="309"/>
      <c r="BH3272" s="33"/>
      <c r="BI3272" s="32"/>
      <c r="BJ3272" s="32"/>
      <c r="BK3272" s="32"/>
      <c r="BL3272" s="32"/>
      <c r="BM3272" s="32"/>
      <c r="BN3272" s="32"/>
      <c r="BO3272" s="309"/>
      <c r="BP3272" s="33"/>
      <c r="BQ3272" s="32"/>
      <c r="BR3272" s="32"/>
      <c r="BS3272" s="32"/>
      <c r="BT3272" s="32"/>
      <c r="BU3272" s="32"/>
      <c r="BV3272" s="32"/>
      <c r="BW3272" s="309"/>
      <c r="BX3272" s="33"/>
      <c r="BY3272" s="32"/>
      <c r="BZ3272" s="32"/>
      <c r="CA3272" s="32"/>
      <c r="CB3272" s="32"/>
      <c r="CC3272" s="32"/>
      <c r="CD3272" s="32"/>
      <c r="CE3272" s="309"/>
      <c r="CF3272" s="33"/>
      <c r="CG3272" s="32"/>
      <c r="CH3272" s="32"/>
      <c r="CI3272" s="32"/>
      <c r="CJ3272" s="32"/>
      <c r="CK3272" s="32"/>
      <c r="CL3272" s="32"/>
      <c r="CM3272" s="309"/>
      <c r="CN3272" s="33"/>
      <c r="CO3272" s="32"/>
      <c r="CP3272" s="32"/>
      <c r="CQ3272" s="32"/>
      <c r="CR3272" s="32"/>
      <c r="CS3272" s="32"/>
      <c r="CT3272" s="32"/>
      <c r="CU3272" s="309"/>
      <c r="CV3272" s="33"/>
      <c r="CW3272" s="32"/>
      <c r="CX3272" s="32"/>
      <c r="CY3272" s="32"/>
      <c r="CZ3272" s="32"/>
      <c r="DA3272" s="32"/>
      <c r="DB3272" s="32"/>
      <c r="DC3272" s="309"/>
      <c r="DD3272" s="33"/>
      <c r="DE3272" s="32"/>
      <c r="DF3272" s="32"/>
      <c r="DG3272" s="32"/>
      <c r="DH3272" s="32"/>
      <c r="DI3272" s="32"/>
      <c r="DJ3272" s="32"/>
      <c r="DK3272" s="309"/>
      <c r="DL3272" s="33"/>
      <c r="DM3272" s="32"/>
      <c r="DN3272" s="32"/>
      <c r="DO3272" s="32"/>
      <c r="DP3272" s="32"/>
      <c r="DQ3272" s="32"/>
      <c r="DR3272" s="32"/>
      <c r="DS3272" s="309"/>
      <c r="DT3272" s="33"/>
      <c r="DU3272" s="32"/>
      <c r="DV3272" s="32"/>
      <c r="DW3272" s="32"/>
      <c r="DX3272" s="32"/>
      <c r="DY3272" s="32"/>
      <c r="DZ3272" s="32"/>
      <c r="EA3272" s="309"/>
      <c r="EB3272" s="33"/>
      <c r="EC3272" s="32"/>
      <c r="ED3272" s="32"/>
      <c r="EE3272" s="32"/>
      <c r="EF3272" s="32"/>
      <c r="EG3272" s="32"/>
      <c r="EH3272" s="32"/>
      <c r="EI3272" s="309"/>
      <c r="EJ3272" s="33"/>
      <c r="EK3272" s="32"/>
      <c r="EL3272" s="32"/>
      <c r="EM3272" s="32"/>
      <c r="EN3272" s="32"/>
      <c r="EO3272" s="32"/>
      <c r="EP3272" s="32"/>
      <c r="EQ3272" s="309"/>
      <c r="ER3272" s="33"/>
      <c r="ES3272" s="32"/>
      <c r="ET3272" s="32"/>
      <c r="EU3272" s="32"/>
      <c r="EV3272" s="32"/>
      <c r="EW3272" s="32"/>
      <c r="EX3272" s="32"/>
      <c r="EY3272" s="309"/>
      <c r="EZ3272" s="33"/>
      <c r="FA3272" s="32"/>
      <c r="FB3272" s="32"/>
      <c r="FC3272" s="32"/>
      <c r="FD3272" s="32"/>
      <c r="FE3272" s="32"/>
      <c r="FF3272" s="32"/>
      <c r="FG3272" s="309"/>
      <c r="FH3272" s="33"/>
      <c r="FI3272" s="32"/>
      <c r="FJ3272" s="32"/>
      <c r="FK3272" s="32"/>
      <c r="FL3272" s="32"/>
      <c r="FM3272" s="32"/>
      <c r="FN3272" s="32"/>
      <c r="FO3272" s="309"/>
      <c r="FP3272" s="33"/>
      <c r="FQ3272" s="32"/>
      <c r="FR3272" s="32"/>
      <c r="FS3272" s="32"/>
      <c r="FT3272" s="32"/>
      <c r="FU3272" s="32"/>
      <c r="FV3272" s="32"/>
      <c r="FW3272" s="309"/>
      <c r="FX3272" s="33"/>
      <c r="FY3272" s="32"/>
      <c r="FZ3272" s="32"/>
      <c r="GA3272" s="32"/>
      <c r="GB3272" s="32"/>
      <c r="GC3272" s="32"/>
      <c r="GD3272" s="32"/>
      <c r="GE3272" s="309"/>
      <c r="GF3272" s="33"/>
      <c r="GG3272" s="32"/>
      <c r="GH3272" s="32"/>
      <c r="GI3272" s="32"/>
      <c r="GJ3272" s="32"/>
      <c r="GK3272" s="32"/>
      <c r="GL3272" s="32"/>
      <c r="GM3272" s="309"/>
      <c r="GN3272" s="33"/>
      <c r="GO3272" s="32"/>
      <c r="GP3272" s="32"/>
      <c r="GQ3272" s="32"/>
      <c r="GR3272" s="32"/>
      <c r="GS3272" s="32"/>
      <c r="GT3272" s="32"/>
      <c r="GU3272" s="309"/>
      <c r="GV3272" s="33"/>
      <c r="GW3272" s="32"/>
      <c r="GX3272" s="32"/>
      <c r="GY3272" s="32"/>
      <c r="GZ3272" s="32"/>
      <c r="HA3272" s="32"/>
      <c r="HB3272" s="32"/>
      <c r="HC3272" s="309"/>
      <c r="HD3272" s="33"/>
      <c r="HE3272" s="32"/>
      <c r="HF3272" s="32"/>
      <c r="HG3272" s="32"/>
      <c r="HH3272" s="32"/>
      <c r="HI3272" s="32"/>
      <c r="HJ3272" s="32"/>
      <c r="HK3272" s="309"/>
      <c r="HL3272" s="33"/>
      <c r="HM3272" s="32"/>
      <c r="HN3272" s="32"/>
      <c r="HO3272" s="32"/>
      <c r="HP3272" s="32"/>
      <c r="HQ3272" s="32"/>
      <c r="HR3272" s="32"/>
      <c r="HS3272" s="309"/>
      <c r="HT3272" s="33"/>
      <c r="HU3272" s="32"/>
      <c r="HV3272" s="32"/>
      <c r="HW3272" s="32"/>
      <c r="HX3272" s="32"/>
      <c r="HY3272" s="32"/>
      <c r="HZ3272" s="32"/>
      <c r="IA3272" s="309"/>
      <c r="IB3272" s="33"/>
      <c r="IC3272" s="32"/>
      <c r="ID3272" s="32"/>
      <c r="IE3272" s="32"/>
      <c r="IF3272" s="32"/>
      <c r="IG3272" s="32"/>
      <c r="IH3272" s="32"/>
      <c r="II3272" s="309"/>
      <c r="IJ3272" s="33"/>
      <c r="IK3272" s="32"/>
      <c r="IL3272" s="32"/>
      <c r="IM3272" s="32"/>
      <c r="IN3272" s="32"/>
      <c r="IO3272" s="32"/>
      <c r="IP3272" s="32"/>
      <c r="IQ3272" s="309"/>
      <c r="IR3272" s="33"/>
      <c r="IS3272" s="32"/>
      <c r="IT3272" s="32"/>
      <c r="IU3272" s="32"/>
      <c r="IV3272" s="32"/>
      <c r="IW3272" s="32"/>
      <c r="IX3272" s="32"/>
    </row>
    <row r="3273" spans="1:258" ht="15" hidden="1" outlineLevel="2">
      <c r="A3273" s="285"/>
      <c r="B3273" s="332">
        <f t="shared" si="109"/>
        <v>207</v>
      </c>
      <c r="C3273" s="26" t="s">
        <v>3128</v>
      </c>
      <c r="D3273" s="138" t="s">
        <v>3127</v>
      </c>
      <c r="E3273" s="36" t="s">
        <v>1938</v>
      </c>
      <c r="F3273" s="139" t="s">
        <v>4675</v>
      </c>
      <c r="G3273" s="39"/>
      <c r="H3273" s="44"/>
      <c r="I3273" s="83"/>
      <c r="J3273" s="39"/>
      <c r="K3273" s="246"/>
      <c r="L3273" s="82">
        <v>41671</v>
      </c>
      <c r="M3273" s="82"/>
      <c r="N3273" t="str">
        <f t="shared" si="108"/>
        <v>DUPLICATE</v>
      </c>
      <c r="O3273" s="42"/>
      <c r="P3273" s="42"/>
      <c r="Q3273" s="42"/>
      <c r="R3273" s="42"/>
      <c r="S3273" s="32"/>
      <c r="T3273" s="33"/>
      <c r="U3273" s="32"/>
      <c r="V3273" s="32"/>
      <c r="W3273" s="32"/>
      <c r="X3273" s="32"/>
      <c r="Y3273" s="32"/>
      <c r="Z3273" s="32"/>
      <c r="AA3273" s="309"/>
      <c r="AB3273" s="33"/>
      <c r="AC3273" s="32"/>
      <c r="AD3273" s="32"/>
      <c r="AE3273" s="32"/>
      <c r="AF3273" s="32"/>
      <c r="AG3273" s="32"/>
      <c r="AH3273" s="32"/>
      <c r="AI3273" s="309"/>
      <c r="AJ3273" s="33"/>
      <c r="AK3273" s="32"/>
      <c r="AL3273" s="32"/>
      <c r="AM3273" s="32"/>
      <c r="AN3273" s="32"/>
      <c r="AO3273" s="32"/>
      <c r="AP3273" s="32"/>
      <c r="AQ3273" s="309"/>
      <c r="AR3273" s="33"/>
      <c r="AS3273" s="32"/>
      <c r="AT3273" s="32"/>
      <c r="AU3273" s="32"/>
      <c r="AV3273" s="32"/>
      <c r="AW3273" s="32"/>
      <c r="AX3273" s="32"/>
      <c r="AY3273" s="309"/>
      <c r="AZ3273" s="33"/>
      <c r="BA3273" s="32"/>
      <c r="BB3273" s="32"/>
      <c r="BC3273" s="32"/>
      <c r="BD3273" s="32"/>
      <c r="BE3273" s="32"/>
      <c r="BF3273" s="32"/>
      <c r="BG3273" s="309"/>
      <c r="BH3273" s="33"/>
      <c r="BI3273" s="32"/>
      <c r="BJ3273" s="32"/>
      <c r="BK3273" s="32"/>
      <c r="BL3273" s="32"/>
      <c r="BM3273" s="32"/>
      <c r="BN3273" s="32"/>
      <c r="BO3273" s="309"/>
      <c r="BP3273" s="33"/>
      <c r="BQ3273" s="32"/>
      <c r="BR3273" s="32"/>
      <c r="BS3273" s="32"/>
      <c r="BT3273" s="32"/>
      <c r="BU3273" s="32"/>
      <c r="BV3273" s="32"/>
      <c r="BW3273" s="309"/>
      <c r="BX3273" s="33"/>
      <c r="BY3273" s="32"/>
      <c r="BZ3273" s="32"/>
      <c r="CA3273" s="32"/>
      <c r="CB3273" s="32"/>
      <c r="CC3273" s="32"/>
      <c r="CD3273" s="32"/>
      <c r="CE3273" s="309"/>
      <c r="CF3273" s="33"/>
      <c r="CG3273" s="32"/>
      <c r="CH3273" s="32"/>
      <c r="CI3273" s="32"/>
      <c r="CJ3273" s="32"/>
      <c r="CK3273" s="32"/>
      <c r="CL3273" s="32"/>
      <c r="CM3273" s="309"/>
      <c r="CN3273" s="33"/>
      <c r="CO3273" s="32"/>
      <c r="CP3273" s="32"/>
      <c r="CQ3273" s="32"/>
      <c r="CR3273" s="32"/>
      <c r="CS3273" s="32"/>
      <c r="CT3273" s="32"/>
      <c r="CU3273" s="309"/>
      <c r="CV3273" s="33"/>
      <c r="CW3273" s="32"/>
      <c r="CX3273" s="32"/>
      <c r="CY3273" s="32"/>
      <c r="CZ3273" s="32"/>
      <c r="DA3273" s="32"/>
      <c r="DB3273" s="32"/>
      <c r="DC3273" s="309"/>
      <c r="DD3273" s="33"/>
      <c r="DE3273" s="32"/>
      <c r="DF3273" s="32"/>
      <c r="DG3273" s="32"/>
      <c r="DH3273" s="32"/>
      <c r="DI3273" s="32"/>
      <c r="DJ3273" s="32"/>
      <c r="DK3273" s="309"/>
      <c r="DL3273" s="33"/>
      <c r="DM3273" s="32"/>
      <c r="DN3273" s="32"/>
      <c r="DO3273" s="32"/>
      <c r="DP3273" s="32"/>
      <c r="DQ3273" s="32"/>
      <c r="DR3273" s="32"/>
      <c r="DS3273" s="309"/>
      <c r="DT3273" s="33"/>
      <c r="DU3273" s="32"/>
      <c r="DV3273" s="32"/>
      <c r="DW3273" s="32"/>
      <c r="DX3273" s="32"/>
      <c r="DY3273" s="32"/>
      <c r="DZ3273" s="32"/>
      <c r="EA3273" s="309"/>
      <c r="EB3273" s="33"/>
      <c r="EC3273" s="32"/>
      <c r="ED3273" s="32"/>
      <c r="EE3273" s="32"/>
      <c r="EF3273" s="32"/>
      <c r="EG3273" s="32"/>
      <c r="EH3273" s="32"/>
      <c r="EI3273" s="309"/>
      <c r="EJ3273" s="33"/>
      <c r="EK3273" s="32"/>
      <c r="EL3273" s="32"/>
      <c r="EM3273" s="32"/>
      <c r="EN3273" s="32"/>
      <c r="EO3273" s="32"/>
      <c r="EP3273" s="32"/>
      <c r="EQ3273" s="309"/>
      <c r="ER3273" s="33"/>
      <c r="ES3273" s="32"/>
      <c r="ET3273" s="32"/>
      <c r="EU3273" s="32"/>
      <c r="EV3273" s="32"/>
      <c r="EW3273" s="32"/>
      <c r="EX3273" s="32"/>
      <c r="EY3273" s="309"/>
      <c r="EZ3273" s="33"/>
      <c r="FA3273" s="32"/>
      <c r="FB3273" s="32"/>
      <c r="FC3273" s="32"/>
      <c r="FD3273" s="32"/>
      <c r="FE3273" s="32"/>
      <c r="FF3273" s="32"/>
      <c r="FG3273" s="309"/>
      <c r="FH3273" s="33"/>
      <c r="FI3273" s="32"/>
      <c r="FJ3273" s="32"/>
      <c r="FK3273" s="32"/>
      <c r="FL3273" s="32"/>
      <c r="FM3273" s="32"/>
      <c r="FN3273" s="32"/>
      <c r="FO3273" s="309"/>
      <c r="FP3273" s="33"/>
      <c r="FQ3273" s="32"/>
      <c r="FR3273" s="32"/>
      <c r="FS3273" s="32"/>
      <c r="FT3273" s="32"/>
      <c r="FU3273" s="32"/>
      <c r="FV3273" s="32"/>
      <c r="FW3273" s="309"/>
      <c r="FX3273" s="33"/>
      <c r="FY3273" s="32"/>
      <c r="FZ3273" s="32"/>
      <c r="GA3273" s="32"/>
      <c r="GB3273" s="32"/>
      <c r="GC3273" s="32"/>
      <c r="GD3273" s="32"/>
      <c r="GE3273" s="309"/>
      <c r="GF3273" s="33"/>
      <c r="GG3273" s="32"/>
      <c r="GH3273" s="32"/>
      <c r="GI3273" s="32"/>
      <c r="GJ3273" s="32"/>
      <c r="GK3273" s="32"/>
      <c r="GL3273" s="32"/>
      <c r="GM3273" s="309"/>
      <c r="GN3273" s="33"/>
      <c r="GO3273" s="32"/>
      <c r="GP3273" s="32"/>
      <c r="GQ3273" s="32"/>
      <c r="GR3273" s="32"/>
      <c r="GS3273" s="32"/>
      <c r="GT3273" s="32"/>
      <c r="GU3273" s="309"/>
      <c r="GV3273" s="33"/>
      <c r="GW3273" s="32"/>
      <c r="GX3273" s="32"/>
      <c r="GY3273" s="32"/>
      <c r="GZ3273" s="32"/>
      <c r="HA3273" s="32"/>
      <c r="HB3273" s="32"/>
      <c r="HC3273" s="309"/>
      <c r="HD3273" s="33"/>
      <c r="HE3273" s="32"/>
      <c r="HF3273" s="32"/>
      <c r="HG3273" s="32"/>
      <c r="HH3273" s="32"/>
      <c r="HI3273" s="32"/>
      <c r="HJ3273" s="32"/>
      <c r="HK3273" s="309"/>
      <c r="HL3273" s="33"/>
      <c r="HM3273" s="32"/>
      <c r="HN3273" s="32"/>
      <c r="HO3273" s="32"/>
      <c r="HP3273" s="32"/>
      <c r="HQ3273" s="32"/>
      <c r="HR3273" s="32"/>
      <c r="HS3273" s="309"/>
      <c r="HT3273" s="33"/>
      <c r="HU3273" s="32"/>
      <c r="HV3273" s="32"/>
      <c r="HW3273" s="32"/>
      <c r="HX3273" s="32"/>
      <c r="HY3273" s="32"/>
      <c r="HZ3273" s="32"/>
      <c r="IA3273" s="309"/>
      <c r="IB3273" s="33"/>
      <c r="IC3273" s="32"/>
      <c r="ID3273" s="32"/>
      <c r="IE3273" s="32"/>
      <c r="IF3273" s="32"/>
      <c r="IG3273" s="32"/>
      <c r="IH3273" s="32"/>
      <c r="II3273" s="309"/>
      <c r="IJ3273" s="33"/>
      <c r="IK3273" s="32"/>
      <c r="IL3273" s="32"/>
      <c r="IM3273" s="32"/>
      <c r="IN3273" s="32"/>
      <c r="IO3273" s="32"/>
      <c r="IP3273" s="32"/>
      <c r="IQ3273" s="309"/>
      <c r="IR3273" s="33"/>
      <c r="IS3273" s="32"/>
      <c r="IT3273" s="32"/>
      <c r="IU3273" s="32"/>
      <c r="IV3273" s="32"/>
      <c r="IW3273" s="32"/>
      <c r="IX3273" s="32"/>
    </row>
    <row r="3274" spans="1:258" ht="15" hidden="1" outlineLevel="2">
      <c r="A3274" s="285"/>
      <c r="B3274" s="332">
        <f t="shared" si="109"/>
        <v>207</v>
      </c>
      <c r="C3274" s="26" t="s">
        <v>5174</v>
      </c>
      <c r="D3274" s="48" t="s">
        <v>5175</v>
      </c>
      <c r="E3274" s="246" t="s">
        <v>2791</v>
      </c>
      <c r="F3274" s="246" t="s">
        <v>4619</v>
      </c>
      <c r="G3274" s="39"/>
      <c r="H3274" s="44"/>
      <c r="I3274" s="83"/>
      <c r="J3274" s="39"/>
      <c r="K3274" s="246"/>
      <c r="L3274" s="82"/>
      <c r="M3274" s="82"/>
      <c r="N3274" t="str">
        <f t="shared" si="108"/>
        <v/>
      </c>
      <c r="O3274" s="42"/>
      <c r="P3274" s="42"/>
      <c r="Q3274" s="42"/>
      <c r="R3274" s="42"/>
      <c r="S3274" s="32"/>
      <c r="T3274" s="33"/>
      <c r="U3274" s="32"/>
      <c r="V3274" s="32"/>
      <c r="W3274" s="32"/>
      <c r="X3274" s="32"/>
      <c r="Y3274" s="32"/>
      <c r="Z3274" s="32"/>
      <c r="AA3274" s="309"/>
      <c r="AB3274" s="33"/>
      <c r="AC3274" s="32"/>
      <c r="AD3274" s="32"/>
      <c r="AE3274" s="32"/>
      <c r="AF3274" s="32"/>
      <c r="AG3274" s="32"/>
      <c r="AH3274" s="32"/>
      <c r="AI3274" s="309"/>
      <c r="AJ3274" s="33"/>
      <c r="AK3274" s="32"/>
      <c r="AL3274" s="32"/>
      <c r="AM3274" s="32"/>
      <c r="AN3274" s="32"/>
      <c r="AO3274" s="32"/>
      <c r="AP3274" s="32"/>
      <c r="AQ3274" s="309"/>
      <c r="AR3274" s="33"/>
      <c r="AS3274" s="32"/>
      <c r="AT3274" s="32"/>
      <c r="AU3274" s="32"/>
      <c r="AV3274" s="32"/>
      <c r="AW3274" s="32"/>
      <c r="AX3274" s="32"/>
      <c r="AY3274" s="309"/>
      <c r="AZ3274" s="33"/>
      <c r="BA3274" s="32"/>
      <c r="BB3274" s="32"/>
      <c r="BC3274" s="32"/>
      <c r="BD3274" s="32"/>
      <c r="BE3274" s="32"/>
      <c r="BF3274" s="32"/>
      <c r="BG3274" s="309"/>
      <c r="BH3274" s="33"/>
      <c r="BI3274" s="32"/>
      <c r="BJ3274" s="32"/>
      <c r="BK3274" s="32"/>
      <c r="BL3274" s="32"/>
      <c r="BM3274" s="32"/>
      <c r="BN3274" s="32"/>
      <c r="BO3274" s="309"/>
      <c r="BP3274" s="33"/>
      <c r="BQ3274" s="32"/>
      <c r="BR3274" s="32"/>
      <c r="BS3274" s="32"/>
      <c r="BT3274" s="32"/>
      <c r="BU3274" s="32"/>
      <c r="BV3274" s="32"/>
      <c r="BW3274" s="309"/>
      <c r="BX3274" s="33"/>
      <c r="BY3274" s="32"/>
      <c r="BZ3274" s="32"/>
      <c r="CA3274" s="32"/>
      <c r="CB3274" s="32"/>
      <c r="CC3274" s="32"/>
      <c r="CD3274" s="32"/>
      <c r="CE3274" s="309"/>
      <c r="CF3274" s="33"/>
      <c r="CG3274" s="32"/>
      <c r="CH3274" s="32"/>
      <c r="CI3274" s="32"/>
      <c r="CJ3274" s="32"/>
      <c r="CK3274" s="32"/>
      <c r="CL3274" s="32"/>
      <c r="CM3274" s="309"/>
      <c r="CN3274" s="33"/>
      <c r="CO3274" s="32"/>
      <c r="CP3274" s="32"/>
      <c r="CQ3274" s="32"/>
      <c r="CR3274" s="32"/>
      <c r="CS3274" s="32"/>
      <c r="CT3274" s="32"/>
      <c r="CU3274" s="309"/>
      <c r="CV3274" s="33"/>
      <c r="CW3274" s="32"/>
      <c r="CX3274" s="32"/>
      <c r="CY3274" s="32"/>
      <c r="CZ3274" s="32"/>
      <c r="DA3274" s="32"/>
      <c r="DB3274" s="32"/>
      <c r="DC3274" s="309"/>
      <c r="DD3274" s="33"/>
      <c r="DE3274" s="32"/>
      <c r="DF3274" s="32"/>
      <c r="DG3274" s="32"/>
      <c r="DH3274" s="32"/>
      <c r="DI3274" s="32"/>
      <c r="DJ3274" s="32"/>
      <c r="DK3274" s="309"/>
      <c r="DL3274" s="33"/>
      <c r="DM3274" s="32"/>
      <c r="DN3274" s="32"/>
      <c r="DO3274" s="32"/>
      <c r="DP3274" s="32"/>
      <c r="DQ3274" s="32"/>
      <c r="DR3274" s="32"/>
      <c r="DS3274" s="309"/>
      <c r="DT3274" s="33"/>
      <c r="DU3274" s="32"/>
      <c r="DV3274" s="32"/>
      <c r="DW3274" s="32"/>
      <c r="DX3274" s="32"/>
      <c r="DY3274" s="32"/>
      <c r="DZ3274" s="32"/>
      <c r="EA3274" s="309"/>
      <c r="EB3274" s="33"/>
      <c r="EC3274" s="32"/>
      <c r="ED3274" s="32"/>
      <c r="EE3274" s="32"/>
      <c r="EF3274" s="32"/>
      <c r="EG3274" s="32"/>
      <c r="EH3274" s="32"/>
      <c r="EI3274" s="309"/>
      <c r="EJ3274" s="33"/>
      <c r="EK3274" s="32"/>
      <c r="EL3274" s="32"/>
      <c r="EM3274" s="32"/>
      <c r="EN3274" s="32"/>
      <c r="EO3274" s="32"/>
      <c r="EP3274" s="32"/>
      <c r="EQ3274" s="309"/>
      <c r="ER3274" s="33"/>
      <c r="ES3274" s="32"/>
      <c r="ET3274" s="32"/>
      <c r="EU3274" s="32"/>
      <c r="EV3274" s="32"/>
      <c r="EW3274" s="32"/>
      <c r="EX3274" s="32"/>
      <c r="EY3274" s="309"/>
      <c r="EZ3274" s="33"/>
      <c r="FA3274" s="32"/>
      <c r="FB3274" s="32"/>
      <c r="FC3274" s="32"/>
      <c r="FD3274" s="32"/>
      <c r="FE3274" s="32"/>
      <c r="FF3274" s="32"/>
      <c r="FG3274" s="309"/>
      <c r="FH3274" s="33"/>
      <c r="FI3274" s="32"/>
      <c r="FJ3274" s="32"/>
      <c r="FK3274" s="32"/>
      <c r="FL3274" s="32"/>
      <c r="FM3274" s="32"/>
      <c r="FN3274" s="32"/>
      <c r="FO3274" s="309"/>
      <c r="FP3274" s="33"/>
      <c r="FQ3274" s="32"/>
      <c r="FR3274" s="32"/>
      <c r="FS3274" s="32"/>
      <c r="FT3274" s="32"/>
      <c r="FU3274" s="32"/>
      <c r="FV3274" s="32"/>
      <c r="FW3274" s="309"/>
      <c r="FX3274" s="33"/>
      <c r="FY3274" s="32"/>
      <c r="FZ3274" s="32"/>
      <c r="GA3274" s="32"/>
      <c r="GB3274" s="32"/>
      <c r="GC3274" s="32"/>
      <c r="GD3274" s="32"/>
      <c r="GE3274" s="309"/>
      <c r="GF3274" s="33"/>
      <c r="GG3274" s="32"/>
      <c r="GH3274" s="32"/>
      <c r="GI3274" s="32"/>
      <c r="GJ3274" s="32"/>
      <c r="GK3274" s="32"/>
      <c r="GL3274" s="32"/>
      <c r="GM3274" s="309"/>
      <c r="GN3274" s="33"/>
      <c r="GO3274" s="32"/>
      <c r="GP3274" s="32"/>
      <c r="GQ3274" s="32"/>
      <c r="GR3274" s="32"/>
      <c r="GS3274" s="32"/>
      <c r="GT3274" s="32"/>
      <c r="GU3274" s="309"/>
      <c r="GV3274" s="33"/>
      <c r="GW3274" s="32"/>
      <c r="GX3274" s="32"/>
      <c r="GY3274" s="32"/>
      <c r="GZ3274" s="32"/>
      <c r="HA3274" s="32"/>
      <c r="HB3274" s="32"/>
      <c r="HC3274" s="309"/>
      <c r="HD3274" s="33"/>
      <c r="HE3274" s="32"/>
      <c r="HF3274" s="32"/>
      <c r="HG3274" s="32"/>
      <c r="HH3274" s="32"/>
      <c r="HI3274" s="32"/>
      <c r="HJ3274" s="32"/>
      <c r="HK3274" s="309"/>
      <c r="HL3274" s="33"/>
      <c r="HM3274" s="32"/>
      <c r="HN3274" s="32"/>
      <c r="HO3274" s="32"/>
      <c r="HP3274" s="32"/>
      <c r="HQ3274" s="32"/>
      <c r="HR3274" s="32"/>
      <c r="HS3274" s="309"/>
      <c r="HT3274" s="33"/>
      <c r="HU3274" s="32"/>
      <c r="HV3274" s="32"/>
      <c r="HW3274" s="32"/>
      <c r="HX3274" s="32"/>
      <c r="HY3274" s="32"/>
      <c r="HZ3274" s="32"/>
      <c r="IA3274" s="309"/>
      <c r="IB3274" s="33"/>
      <c r="IC3274" s="32"/>
      <c r="ID3274" s="32"/>
      <c r="IE3274" s="32"/>
      <c r="IF3274" s="32"/>
      <c r="IG3274" s="32"/>
      <c r="IH3274" s="32"/>
      <c r="II3274" s="309"/>
      <c r="IJ3274" s="33"/>
      <c r="IK3274" s="32"/>
      <c r="IL3274" s="32"/>
      <c r="IM3274" s="32"/>
      <c r="IN3274" s="32"/>
      <c r="IO3274" s="32"/>
      <c r="IP3274" s="32"/>
      <c r="IQ3274" s="309"/>
      <c r="IR3274" s="33"/>
      <c r="IS3274" s="32"/>
      <c r="IT3274" s="32"/>
      <c r="IU3274" s="32"/>
      <c r="IV3274" s="32"/>
      <c r="IW3274" s="32"/>
      <c r="IX3274" s="32"/>
    </row>
    <row r="3275" spans="1:258" ht="15" hidden="1" outlineLevel="2">
      <c r="A3275" s="285"/>
      <c r="B3275" s="332">
        <f t="shared" si="109"/>
        <v>207</v>
      </c>
      <c r="C3275" s="26" t="s">
        <v>4052</v>
      </c>
      <c r="D3275" s="138" t="s">
        <v>4051</v>
      </c>
      <c r="E3275" s="36" t="s">
        <v>1938</v>
      </c>
      <c r="F3275" s="139" t="s">
        <v>1939</v>
      </c>
      <c r="G3275" s="39"/>
      <c r="H3275" s="44"/>
      <c r="I3275" s="83"/>
      <c r="J3275" s="39"/>
      <c r="K3275" s="246"/>
      <c r="L3275" s="82">
        <v>41671</v>
      </c>
      <c r="M3275" s="82"/>
      <c r="N3275" t="str">
        <f t="shared" si="108"/>
        <v>DUPLICATE</v>
      </c>
      <c r="O3275" s="42"/>
      <c r="P3275" s="42"/>
      <c r="Q3275" s="42"/>
      <c r="R3275" s="42"/>
      <c r="S3275" s="32"/>
      <c r="T3275" s="33"/>
      <c r="U3275" s="32"/>
      <c r="V3275" s="32"/>
      <c r="W3275" s="32"/>
      <c r="X3275" s="32"/>
      <c r="Y3275" s="32"/>
      <c r="Z3275" s="32"/>
      <c r="AA3275" s="309"/>
      <c r="AB3275" s="33"/>
      <c r="AC3275" s="32"/>
      <c r="AD3275" s="32"/>
      <c r="AE3275" s="32"/>
      <c r="AF3275" s="32"/>
      <c r="AG3275" s="32"/>
      <c r="AH3275" s="32"/>
      <c r="AI3275" s="309"/>
      <c r="AJ3275" s="33"/>
      <c r="AK3275" s="32"/>
      <c r="AL3275" s="32"/>
      <c r="AM3275" s="32"/>
      <c r="AN3275" s="32"/>
      <c r="AO3275" s="32"/>
      <c r="AP3275" s="32"/>
      <c r="AQ3275" s="309"/>
      <c r="AR3275" s="33"/>
      <c r="AS3275" s="32"/>
      <c r="AT3275" s="32"/>
      <c r="AU3275" s="32"/>
      <c r="AV3275" s="32"/>
      <c r="AW3275" s="32"/>
      <c r="AX3275" s="32"/>
      <c r="AY3275" s="309"/>
      <c r="AZ3275" s="33"/>
      <c r="BA3275" s="32"/>
      <c r="BB3275" s="32"/>
      <c r="BC3275" s="32"/>
      <c r="BD3275" s="32"/>
      <c r="BE3275" s="32"/>
      <c r="BF3275" s="32"/>
      <c r="BG3275" s="309"/>
      <c r="BH3275" s="33"/>
      <c r="BI3275" s="32"/>
      <c r="BJ3275" s="32"/>
      <c r="BK3275" s="32"/>
      <c r="BL3275" s="32"/>
      <c r="BM3275" s="32"/>
      <c r="BN3275" s="32"/>
      <c r="BO3275" s="309"/>
      <c r="BP3275" s="33"/>
      <c r="BQ3275" s="32"/>
      <c r="BR3275" s="32"/>
      <c r="BS3275" s="32"/>
      <c r="BT3275" s="32"/>
      <c r="BU3275" s="32"/>
      <c r="BV3275" s="32"/>
      <c r="BW3275" s="309"/>
      <c r="BX3275" s="33"/>
      <c r="BY3275" s="32"/>
      <c r="BZ3275" s="32"/>
      <c r="CA3275" s="32"/>
      <c r="CB3275" s="32"/>
      <c r="CC3275" s="32"/>
      <c r="CD3275" s="32"/>
      <c r="CE3275" s="309"/>
      <c r="CF3275" s="33"/>
      <c r="CG3275" s="32"/>
      <c r="CH3275" s="32"/>
      <c r="CI3275" s="32"/>
      <c r="CJ3275" s="32"/>
      <c r="CK3275" s="32"/>
      <c r="CL3275" s="32"/>
      <c r="CM3275" s="309"/>
      <c r="CN3275" s="33"/>
      <c r="CO3275" s="32"/>
      <c r="CP3275" s="32"/>
      <c r="CQ3275" s="32"/>
      <c r="CR3275" s="32"/>
      <c r="CS3275" s="32"/>
      <c r="CT3275" s="32"/>
      <c r="CU3275" s="309"/>
      <c r="CV3275" s="33"/>
      <c r="CW3275" s="32"/>
      <c r="CX3275" s="32"/>
      <c r="CY3275" s="32"/>
      <c r="CZ3275" s="32"/>
      <c r="DA3275" s="32"/>
      <c r="DB3275" s="32"/>
      <c r="DC3275" s="309"/>
      <c r="DD3275" s="33"/>
      <c r="DE3275" s="32"/>
      <c r="DF3275" s="32"/>
      <c r="DG3275" s="32"/>
      <c r="DH3275" s="32"/>
      <c r="DI3275" s="32"/>
      <c r="DJ3275" s="32"/>
      <c r="DK3275" s="309"/>
      <c r="DL3275" s="33"/>
      <c r="DM3275" s="32"/>
      <c r="DN3275" s="32"/>
      <c r="DO3275" s="32"/>
      <c r="DP3275" s="32"/>
      <c r="DQ3275" s="32"/>
      <c r="DR3275" s="32"/>
      <c r="DS3275" s="309"/>
      <c r="DT3275" s="33"/>
      <c r="DU3275" s="32"/>
      <c r="DV3275" s="32"/>
      <c r="DW3275" s="32"/>
      <c r="DX3275" s="32"/>
      <c r="DY3275" s="32"/>
      <c r="DZ3275" s="32"/>
      <c r="EA3275" s="309"/>
      <c r="EB3275" s="33"/>
      <c r="EC3275" s="32"/>
      <c r="ED3275" s="32"/>
      <c r="EE3275" s="32"/>
      <c r="EF3275" s="32"/>
      <c r="EG3275" s="32"/>
      <c r="EH3275" s="32"/>
      <c r="EI3275" s="309"/>
      <c r="EJ3275" s="33"/>
      <c r="EK3275" s="32"/>
      <c r="EL3275" s="32"/>
      <c r="EM3275" s="32"/>
      <c r="EN3275" s="32"/>
      <c r="EO3275" s="32"/>
      <c r="EP3275" s="32"/>
      <c r="EQ3275" s="309"/>
      <c r="ER3275" s="33"/>
      <c r="ES3275" s="32"/>
      <c r="ET3275" s="32"/>
      <c r="EU3275" s="32"/>
      <c r="EV3275" s="32"/>
      <c r="EW3275" s="32"/>
      <c r="EX3275" s="32"/>
      <c r="EY3275" s="309"/>
      <c r="EZ3275" s="33"/>
      <c r="FA3275" s="32"/>
      <c r="FB3275" s="32"/>
      <c r="FC3275" s="32"/>
      <c r="FD3275" s="32"/>
      <c r="FE3275" s="32"/>
      <c r="FF3275" s="32"/>
      <c r="FG3275" s="309"/>
      <c r="FH3275" s="33"/>
      <c r="FI3275" s="32"/>
      <c r="FJ3275" s="32"/>
      <c r="FK3275" s="32"/>
      <c r="FL3275" s="32"/>
      <c r="FM3275" s="32"/>
      <c r="FN3275" s="32"/>
      <c r="FO3275" s="309"/>
      <c r="FP3275" s="33"/>
      <c r="FQ3275" s="32"/>
      <c r="FR3275" s="32"/>
      <c r="FS3275" s="32"/>
      <c r="FT3275" s="32"/>
      <c r="FU3275" s="32"/>
      <c r="FV3275" s="32"/>
      <c r="FW3275" s="309"/>
      <c r="FX3275" s="33"/>
      <c r="FY3275" s="32"/>
      <c r="FZ3275" s="32"/>
      <c r="GA3275" s="32"/>
      <c r="GB3275" s="32"/>
      <c r="GC3275" s="32"/>
      <c r="GD3275" s="32"/>
      <c r="GE3275" s="309"/>
      <c r="GF3275" s="33"/>
      <c r="GG3275" s="32"/>
      <c r="GH3275" s="32"/>
      <c r="GI3275" s="32"/>
      <c r="GJ3275" s="32"/>
      <c r="GK3275" s="32"/>
      <c r="GL3275" s="32"/>
      <c r="GM3275" s="309"/>
      <c r="GN3275" s="33"/>
      <c r="GO3275" s="32"/>
      <c r="GP3275" s="32"/>
      <c r="GQ3275" s="32"/>
      <c r="GR3275" s="32"/>
      <c r="GS3275" s="32"/>
      <c r="GT3275" s="32"/>
      <c r="GU3275" s="309"/>
      <c r="GV3275" s="33"/>
      <c r="GW3275" s="32"/>
      <c r="GX3275" s="32"/>
      <c r="GY3275" s="32"/>
      <c r="GZ3275" s="32"/>
      <c r="HA3275" s="32"/>
      <c r="HB3275" s="32"/>
      <c r="HC3275" s="309"/>
      <c r="HD3275" s="33"/>
      <c r="HE3275" s="32"/>
      <c r="HF3275" s="32"/>
      <c r="HG3275" s="32"/>
      <c r="HH3275" s="32"/>
      <c r="HI3275" s="32"/>
      <c r="HJ3275" s="32"/>
      <c r="HK3275" s="309"/>
      <c r="HL3275" s="33"/>
      <c r="HM3275" s="32"/>
      <c r="HN3275" s="32"/>
      <c r="HO3275" s="32"/>
      <c r="HP3275" s="32"/>
      <c r="HQ3275" s="32"/>
      <c r="HR3275" s="32"/>
      <c r="HS3275" s="309"/>
      <c r="HT3275" s="33"/>
      <c r="HU3275" s="32"/>
      <c r="HV3275" s="32"/>
      <c r="HW3275" s="32"/>
      <c r="HX3275" s="32"/>
      <c r="HY3275" s="32"/>
      <c r="HZ3275" s="32"/>
      <c r="IA3275" s="309"/>
      <c r="IB3275" s="33"/>
      <c r="IC3275" s="32"/>
      <c r="ID3275" s="32"/>
      <c r="IE3275" s="32"/>
      <c r="IF3275" s="32"/>
      <c r="IG3275" s="32"/>
      <c r="IH3275" s="32"/>
      <c r="II3275" s="309"/>
      <c r="IJ3275" s="33"/>
      <c r="IK3275" s="32"/>
      <c r="IL3275" s="32"/>
      <c r="IM3275" s="32"/>
      <c r="IN3275" s="32"/>
      <c r="IO3275" s="32"/>
      <c r="IP3275" s="32"/>
      <c r="IQ3275" s="309"/>
      <c r="IR3275" s="33"/>
      <c r="IS3275" s="32"/>
      <c r="IT3275" s="32"/>
      <c r="IU3275" s="32"/>
      <c r="IV3275" s="32"/>
      <c r="IW3275" s="32"/>
      <c r="IX3275" s="32"/>
    </row>
    <row r="3276" spans="1:258" ht="15" hidden="1" outlineLevel="2">
      <c r="A3276" s="285"/>
      <c r="B3276" s="332">
        <f t="shared" si="109"/>
        <v>207</v>
      </c>
      <c r="C3276" s="26" t="s">
        <v>1420</v>
      </c>
      <c r="D3276" s="48" t="s">
        <v>1421</v>
      </c>
      <c r="E3276" s="246" t="s">
        <v>2791</v>
      </c>
      <c r="F3276" s="246" t="s">
        <v>4619</v>
      </c>
      <c r="G3276" s="39"/>
      <c r="H3276" s="44"/>
      <c r="I3276" s="83"/>
      <c r="J3276" s="39"/>
      <c r="K3276" s="246"/>
      <c r="L3276" s="82"/>
      <c r="M3276" s="82"/>
      <c r="N3276" t="str">
        <f t="shared" si="108"/>
        <v/>
      </c>
      <c r="O3276" s="42"/>
      <c r="P3276" s="42"/>
      <c r="Q3276" s="42"/>
      <c r="R3276" s="42"/>
      <c r="S3276" s="32"/>
      <c r="T3276" s="33"/>
      <c r="U3276" s="32"/>
      <c r="V3276" s="32"/>
      <c r="W3276" s="32"/>
      <c r="X3276" s="32"/>
      <c r="Y3276" s="32"/>
      <c r="Z3276" s="32"/>
      <c r="AA3276" s="309"/>
      <c r="AB3276" s="33"/>
      <c r="AC3276" s="32"/>
      <c r="AD3276" s="32"/>
      <c r="AE3276" s="32"/>
      <c r="AF3276" s="32"/>
      <c r="AG3276" s="32"/>
      <c r="AH3276" s="32"/>
      <c r="AI3276" s="309"/>
      <c r="AJ3276" s="33"/>
      <c r="AK3276" s="32"/>
      <c r="AL3276" s="32"/>
      <c r="AM3276" s="32"/>
      <c r="AN3276" s="32"/>
      <c r="AO3276" s="32"/>
      <c r="AP3276" s="32"/>
      <c r="AQ3276" s="309"/>
      <c r="AR3276" s="33"/>
      <c r="AS3276" s="32"/>
      <c r="AT3276" s="32"/>
      <c r="AU3276" s="32"/>
      <c r="AV3276" s="32"/>
      <c r="AW3276" s="32"/>
      <c r="AX3276" s="32"/>
      <c r="AY3276" s="309"/>
      <c r="AZ3276" s="33"/>
      <c r="BA3276" s="32"/>
      <c r="BB3276" s="32"/>
      <c r="BC3276" s="32"/>
      <c r="BD3276" s="32"/>
      <c r="BE3276" s="32"/>
      <c r="BF3276" s="32"/>
      <c r="BG3276" s="309"/>
      <c r="BH3276" s="33"/>
      <c r="BI3276" s="32"/>
      <c r="BJ3276" s="32"/>
      <c r="BK3276" s="32"/>
      <c r="BL3276" s="32"/>
      <c r="BM3276" s="32"/>
      <c r="BN3276" s="32"/>
      <c r="BO3276" s="309"/>
      <c r="BP3276" s="33"/>
      <c r="BQ3276" s="32"/>
      <c r="BR3276" s="32"/>
      <c r="BS3276" s="32"/>
      <c r="BT3276" s="32"/>
      <c r="BU3276" s="32"/>
      <c r="BV3276" s="32"/>
      <c r="BW3276" s="309"/>
      <c r="BX3276" s="33"/>
      <c r="BY3276" s="32"/>
      <c r="BZ3276" s="32"/>
      <c r="CA3276" s="32"/>
      <c r="CB3276" s="32"/>
      <c r="CC3276" s="32"/>
      <c r="CD3276" s="32"/>
      <c r="CE3276" s="309"/>
      <c r="CF3276" s="33"/>
      <c r="CG3276" s="32"/>
      <c r="CH3276" s="32"/>
      <c r="CI3276" s="32"/>
      <c r="CJ3276" s="32"/>
      <c r="CK3276" s="32"/>
      <c r="CL3276" s="32"/>
      <c r="CM3276" s="309"/>
      <c r="CN3276" s="33"/>
      <c r="CO3276" s="32"/>
      <c r="CP3276" s="32"/>
      <c r="CQ3276" s="32"/>
      <c r="CR3276" s="32"/>
      <c r="CS3276" s="32"/>
      <c r="CT3276" s="32"/>
      <c r="CU3276" s="309"/>
      <c r="CV3276" s="33"/>
      <c r="CW3276" s="32"/>
      <c r="CX3276" s="32"/>
      <c r="CY3276" s="32"/>
      <c r="CZ3276" s="32"/>
      <c r="DA3276" s="32"/>
      <c r="DB3276" s="32"/>
      <c r="DC3276" s="309"/>
      <c r="DD3276" s="33"/>
      <c r="DE3276" s="32"/>
      <c r="DF3276" s="32"/>
      <c r="DG3276" s="32"/>
      <c r="DH3276" s="32"/>
      <c r="DI3276" s="32"/>
      <c r="DJ3276" s="32"/>
      <c r="DK3276" s="309"/>
      <c r="DL3276" s="33"/>
      <c r="DM3276" s="32"/>
      <c r="DN3276" s="32"/>
      <c r="DO3276" s="32"/>
      <c r="DP3276" s="32"/>
      <c r="DQ3276" s="32"/>
      <c r="DR3276" s="32"/>
      <c r="DS3276" s="309"/>
      <c r="DT3276" s="33"/>
      <c r="DU3276" s="32"/>
      <c r="DV3276" s="32"/>
      <c r="DW3276" s="32"/>
      <c r="DX3276" s="32"/>
      <c r="DY3276" s="32"/>
      <c r="DZ3276" s="32"/>
      <c r="EA3276" s="309"/>
      <c r="EB3276" s="33"/>
      <c r="EC3276" s="32"/>
      <c r="ED3276" s="32"/>
      <c r="EE3276" s="32"/>
      <c r="EF3276" s="32"/>
      <c r="EG3276" s="32"/>
      <c r="EH3276" s="32"/>
      <c r="EI3276" s="309"/>
      <c r="EJ3276" s="33"/>
      <c r="EK3276" s="32"/>
      <c r="EL3276" s="32"/>
      <c r="EM3276" s="32"/>
      <c r="EN3276" s="32"/>
      <c r="EO3276" s="32"/>
      <c r="EP3276" s="32"/>
      <c r="EQ3276" s="309"/>
      <c r="ER3276" s="33"/>
      <c r="ES3276" s="32"/>
      <c r="ET3276" s="32"/>
      <c r="EU3276" s="32"/>
      <c r="EV3276" s="32"/>
      <c r="EW3276" s="32"/>
      <c r="EX3276" s="32"/>
      <c r="EY3276" s="309"/>
      <c r="EZ3276" s="33"/>
      <c r="FA3276" s="32"/>
      <c r="FB3276" s="32"/>
      <c r="FC3276" s="32"/>
      <c r="FD3276" s="32"/>
      <c r="FE3276" s="32"/>
      <c r="FF3276" s="32"/>
      <c r="FG3276" s="309"/>
      <c r="FH3276" s="33"/>
      <c r="FI3276" s="32"/>
      <c r="FJ3276" s="32"/>
      <c r="FK3276" s="32"/>
      <c r="FL3276" s="32"/>
      <c r="FM3276" s="32"/>
      <c r="FN3276" s="32"/>
      <c r="FO3276" s="309"/>
      <c r="FP3276" s="33"/>
      <c r="FQ3276" s="32"/>
      <c r="FR3276" s="32"/>
      <c r="FS3276" s="32"/>
      <c r="FT3276" s="32"/>
      <c r="FU3276" s="32"/>
      <c r="FV3276" s="32"/>
      <c r="FW3276" s="309"/>
      <c r="FX3276" s="33"/>
      <c r="FY3276" s="32"/>
      <c r="FZ3276" s="32"/>
      <c r="GA3276" s="32"/>
      <c r="GB3276" s="32"/>
      <c r="GC3276" s="32"/>
      <c r="GD3276" s="32"/>
      <c r="GE3276" s="309"/>
      <c r="GF3276" s="33"/>
      <c r="GG3276" s="32"/>
      <c r="GH3276" s="32"/>
      <c r="GI3276" s="32"/>
      <c r="GJ3276" s="32"/>
      <c r="GK3276" s="32"/>
      <c r="GL3276" s="32"/>
      <c r="GM3276" s="309"/>
      <c r="GN3276" s="33"/>
      <c r="GO3276" s="32"/>
      <c r="GP3276" s="32"/>
      <c r="GQ3276" s="32"/>
      <c r="GR3276" s="32"/>
      <c r="GS3276" s="32"/>
      <c r="GT3276" s="32"/>
      <c r="GU3276" s="309"/>
      <c r="GV3276" s="33"/>
      <c r="GW3276" s="32"/>
      <c r="GX3276" s="32"/>
      <c r="GY3276" s="32"/>
      <c r="GZ3276" s="32"/>
      <c r="HA3276" s="32"/>
      <c r="HB3276" s="32"/>
      <c r="HC3276" s="309"/>
      <c r="HD3276" s="33"/>
      <c r="HE3276" s="32"/>
      <c r="HF3276" s="32"/>
      <c r="HG3276" s="32"/>
      <c r="HH3276" s="32"/>
      <c r="HI3276" s="32"/>
      <c r="HJ3276" s="32"/>
      <c r="HK3276" s="309"/>
      <c r="HL3276" s="33"/>
      <c r="HM3276" s="32"/>
      <c r="HN3276" s="32"/>
      <c r="HO3276" s="32"/>
      <c r="HP3276" s="32"/>
      <c r="HQ3276" s="32"/>
      <c r="HR3276" s="32"/>
      <c r="HS3276" s="309"/>
      <c r="HT3276" s="33"/>
      <c r="HU3276" s="32"/>
      <c r="HV3276" s="32"/>
      <c r="HW3276" s="32"/>
      <c r="HX3276" s="32"/>
      <c r="HY3276" s="32"/>
      <c r="HZ3276" s="32"/>
      <c r="IA3276" s="309"/>
      <c r="IB3276" s="33"/>
      <c r="IC3276" s="32"/>
      <c r="ID3276" s="32"/>
      <c r="IE3276" s="32"/>
      <c r="IF3276" s="32"/>
      <c r="IG3276" s="32"/>
      <c r="IH3276" s="32"/>
      <c r="II3276" s="309"/>
      <c r="IJ3276" s="33"/>
      <c r="IK3276" s="32"/>
      <c r="IL3276" s="32"/>
      <c r="IM3276" s="32"/>
      <c r="IN3276" s="32"/>
      <c r="IO3276" s="32"/>
      <c r="IP3276" s="32"/>
      <c r="IQ3276" s="309"/>
      <c r="IR3276" s="33"/>
      <c r="IS3276" s="32"/>
      <c r="IT3276" s="32"/>
      <c r="IU3276" s="32"/>
      <c r="IV3276" s="32"/>
      <c r="IW3276" s="32"/>
      <c r="IX3276" s="32"/>
    </row>
    <row r="3277" spans="1:258" ht="15" hidden="1" outlineLevel="2">
      <c r="A3277" s="285"/>
      <c r="B3277" s="332">
        <f t="shared" si="109"/>
        <v>207</v>
      </c>
      <c r="C3277" s="26" t="s">
        <v>1331</v>
      </c>
      <c r="D3277" s="48" t="s">
        <v>2828</v>
      </c>
      <c r="E3277" s="246" t="s">
        <v>1156</v>
      </c>
      <c r="F3277" s="246" t="s">
        <v>4676</v>
      </c>
      <c r="G3277" s="39"/>
      <c r="H3277" s="44"/>
      <c r="I3277" s="83"/>
      <c r="J3277" s="39"/>
      <c r="K3277" s="246"/>
      <c r="L3277" s="82">
        <v>40940</v>
      </c>
      <c r="M3277" s="82"/>
      <c r="N3277" t="str">
        <f t="shared" si="108"/>
        <v>DUPLICATE</v>
      </c>
      <c r="O3277" s="42"/>
      <c r="P3277" s="42"/>
      <c r="Q3277" s="42"/>
      <c r="R3277" s="42"/>
      <c r="S3277" s="32"/>
      <c r="T3277" s="33"/>
      <c r="U3277" s="32"/>
      <c r="V3277" s="32"/>
      <c r="W3277" s="32"/>
      <c r="X3277" s="32"/>
      <c r="Y3277" s="32"/>
      <c r="Z3277" s="32"/>
      <c r="AA3277" s="309"/>
      <c r="AB3277" s="33"/>
      <c r="AC3277" s="32"/>
      <c r="AD3277" s="32"/>
      <c r="AE3277" s="32"/>
      <c r="AF3277" s="32"/>
      <c r="AG3277" s="32"/>
      <c r="AH3277" s="32"/>
      <c r="AI3277" s="309"/>
      <c r="AJ3277" s="33"/>
      <c r="AK3277" s="32"/>
      <c r="AL3277" s="32"/>
      <c r="AM3277" s="32"/>
      <c r="AN3277" s="32"/>
      <c r="AO3277" s="32"/>
      <c r="AP3277" s="32"/>
      <c r="AQ3277" s="309"/>
      <c r="AR3277" s="33"/>
      <c r="AS3277" s="32"/>
      <c r="AT3277" s="32"/>
      <c r="AU3277" s="32"/>
      <c r="AV3277" s="32"/>
      <c r="AW3277" s="32"/>
      <c r="AX3277" s="32"/>
      <c r="AY3277" s="309"/>
      <c r="AZ3277" s="33"/>
      <c r="BA3277" s="32"/>
      <c r="BB3277" s="32"/>
      <c r="BC3277" s="32"/>
      <c r="BD3277" s="32"/>
      <c r="BE3277" s="32"/>
      <c r="BF3277" s="32"/>
      <c r="BG3277" s="309"/>
      <c r="BH3277" s="33"/>
      <c r="BI3277" s="32"/>
      <c r="BJ3277" s="32"/>
      <c r="BK3277" s="32"/>
      <c r="BL3277" s="32"/>
      <c r="BM3277" s="32"/>
      <c r="BN3277" s="32"/>
      <c r="BO3277" s="309"/>
      <c r="BP3277" s="33"/>
      <c r="BQ3277" s="32"/>
      <c r="BR3277" s="32"/>
      <c r="BS3277" s="32"/>
      <c r="BT3277" s="32"/>
      <c r="BU3277" s="32"/>
      <c r="BV3277" s="32"/>
      <c r="BW3277" s="309"/>
      <c r="BX3277" s="33"/>
      <c r="BY3277" s="32"/>
      <c r="BZ3277" s="32"/>
      <c r="CA3277" s="32"/>
      <c r="CB3277" s="32"/>
      <c r="CC3277" s="32"/>
      <c r="CD3277" s="32"/>
      <c r="CE3277" s="309"/>
      <c r="CF3277" s="33"/>
      <c r="CG3277" s="32"/>
      <c r="CH3277" s="32"/>
      <c r="CI3277" s="32"/>
      <c r="CJ3277" s="32"/>
      <c r="CK3277" s="32"/>
      <c r="CL3277" s="32"/>
      <c r="CM3277" s="309"/>
      <c r="CN3277" s="33"/>
      <c r="CO3277" s="32"/>
      <c r="CP3277" s="32"/>
      <c r="CQ3277" s="32"/>
      <c r="CR3277" s="32"/>
      <c r="CS3277" s="32"/>
      <c r="CT3277" s="32"/>
      <c r="CU3277" s="309"/>
      <c r="CV3277" s="33"/>
      <c r="CW3277" s="32"/>
      <c r="CX3277" s="32"/>
      <c r="CY3277" s="32"/>
      <c r="CZ3277" s="32"/>
      <c r="DA3277" s="32"/>
      <c r="DB3277" s="32"/>
      <c r="DC3277" s="309"/>
      <c r="DD3277" s="33"/>
      <c r="DE3277" s="32"/>
      <c r="DF3277" s="32"/>
      <c r="DG3277" s="32"/>
      <c r="DH3277" s="32"/>
      <c r="DI3277" s="32"/>
      <c r="DJ3277" s="32"/>
      <c r="DK3277" s="309"/>
      <c r="DL3277" s="33"/>
      <c r="DM3277" s="32"/>
      <c r="DN3277" s="32"/>
      <c r="DO3277" s="32"/>
      <c r="DP3277" s="32"/>
      <c r="DQ3277" s="32"/>
      <c r="DR3277" s="32"/>
      <c r="DS3277" s="309"/>
      <c r="DT3277" s="33"/>
      <c r="DU3277" s="32"/>
      <c r="DV3277" s="32"/>
      <c r="DW3277" s="32"/>
      <c r="DX3277" s="32"/>
      <c r="DY3277" s="32"/>
      <c r="DZ3277" s="32"/>
      <c r="EA3277" s="309"/>
      <c r="EB3277" s="33"/>
      <c r="EC3277" s="32"/>
      <c r="ED3277" s="32"/>
      <c r="EE3277" s="32"/>
      <c r="EF3277" s="32"/>
      <c r="EG3277" s="32"/>
      <c r="EH3277" s="32"/>
      <c r="EI3277" s="309"/>
      <c r="EJ3277" s="33"/>
      <c r="EK3277" s="32"/>
      <c r="EL3277" s="32"/>
      <c r="EM3277" s="32"/>
      <c r="EN3277" s="32"/>
      <c r="EO3277" s="32"/>
      <c r="EP3277" s="32"/>
      <c r="EQ3277" s="309"/>
      <c r="ER3277" s="33"/>
      <c r="ES3277" s="32"/>
      <c r="ET3277" s="32"/>
      <c r="EU3277" s="32"/>
      <c r="EV3277" s="32"/>
      <c r="EW3277" s="32"/>
      <c r="EX3277" s="32"/>
      <c r="EY3277" s="309"/>
      <c r="EZ3277" s="33"/>
      <c r="FA3277" s="32"/>
      <c r="FB3277" s="32"/>
      <c r="FC3277" s="32"/>
      <c r="FD3277" s="32"/>
      <c r="FE3277" s="32"/>
      <c r="FF3277" s="32"/>
      <c r="FG3277" s="309"/>
      <c r="FH3277" s="33"/>
      <c r="FI3277" s="32"/>
      <c r="FJ3277" s="32"/>
      <c r="FK3277" s="32"/>
      <c r="FL3277" s="32"/>
      <c r="FM3277" s="32"/>
      <c r="FN3277" s="32"/>
      <c r="FO3277" s="309"/>
      <c r="FP3277" s="33"/>
      <c r="FQ3277" s="32"/>
      <c r="FR3277" s="32"/>
      <c r="FS3277" s="32"/>
      <c r="FT3277" s="32"/>
      <c r="FU3277" s="32"/>
      <c r="FV3277" s="32"/>
      <c r="FW3277" s="309"/>
      <c r="FX3277" s="33"/>
      <c r="FY3277" s="32"/>
      <c r="FZ3277" s="32"/>
      <c r="GA3277" s="32"/>
      <c r="GB3277" s="32"/>
      <c r="GC3277" s="32"/>
      <c r="GD3277" s="32"/>
      <c r="GE3277" s="309"/>
      <c r="GF3277" s="33"/>
      <c r="GG3277" s="32"/>
      <c r="GH3277" s="32"/>
      <c r="GI3277" s="32"/>
      <c r="GJ3277" s="32"/>
      <c r="GK3277" s="32"/>
      <c r="GL3277" s="32"/>
      <c r="GM3277" s="309"/>
      <c r="GN3277" s="33"/>
      <c r="GO3277" s="32"/>
      <c r="GP3277" s="32"/>
      <c r="GQ3277" s="32"/>
      <c r="GR3277" s="32"/>
      <c r="GS3277" s="32"/>
      <c r="GT3277" s="32"/>
      <c r="GU3277" s="309"/>
      <c r="GV3277" s="33"/>
      <c r="GW3277" s="32"/>
      <c r="GX3277" s="32"/>
      <c r="GY3277" s="32"/>
      <c r="GZ3277" s="32"/>
      <c r="HA3277" s="32"/>
      <c r="HB3277" s="32"/>
      <c r="HC3277" s="309"/>
      <c r="HD3277" s="33"/>
      <c r="HE3277" s="32"/>
      <c r="HF3277" s="32"/>
      <c r="HG3277" s="32"/>
      <c r="HH3277" s="32"/>
      <c r="HI3277" s="32"/>
      <c r="HJ3277" s="32"/>
      <c r="HK3277" s="309"/>
      <c r="HL3277" s="33"/>
      <c r="HM3277" s="32"/>
      <c r="HN3277" s="32"/>
      <c r="HO3277" s="32"/>
      <c r="HP3277" s="32"/>
      <c r="HQ3277" s="32"/>
      <c r="HR3277" s="32"/>
      <c r="HS3277" s="309"/>
      <c r="HT3277" s="33"/>
      <c r="HU3277" s="32"/>
      <c r="HV3277" s="32"/>
      <c r="HW3277" s="32"/>
      <c r="HX3277" s="32"/>
      <c r="HY3277" s="32"/>
      <c r="HZ3277" s="32"/>
      <c r="IA3277" s="309"/>
      <c r="IB3277" s="33"/>
      <c r="IC3277" s="32"/>
      <c r="ID3277" s="32"/>
      <c r="IE3277" s="32"/>
      <c r="IF3277" s="32"/>
      <c r="IG3277" s="32"/>
      <c r="IH3277" s="32"/>
      <c r="II3277" s="309"/>
      <c r="IJ3277" s="33"/>
      <c r="IK3277" s="32"/>
      <c r="IL3277" s="32"/>
      <c r="IM3277" s="32"/>
      <c r="IN3277" s="32"/>
      <c r="IO3277" s="32"/>
      <c r="IP3277" s="32"/>
      <c r="IQ3277" s="309"/>
      <c r="IR3277" s="33"/>
      <c r="IS3277" s="32"/>
      <c r="IT3277" s="32"/>
      <c r="IU3277" s="32"/>
      <c r="IV3277" s="32"/>
      <c r="IW3277" s="32"/>
      <c r="IX3277" s="32"/>
    </row>
    <row r="3278" spans="1:258" ht="15" hidden="1" outlineLevel="2">
      <c r="A3278" s="285"/>
      <c r="B3278" s="332">
        <f t="shared" si="109"/>
        <v>207</v>
      </c>
      <c r="C3278" s="26" t="s">
        <v>1332</v>
      </c>
      <c r="D3278" s="48" t="s">
        <v>2465</v>
      </c>
      <c r="E3278" s="246" t="s">
        <v>1156</v>
      </c>
      <c r="F3278" s="246" t="s">
        <v>4676</v>
      </c>
      <c r="G3278" s="39"/>
      <c r="H3278" s="44"/>
      <c r="I3278" s="83"/>
      <c r="J3278" s="39"/>
      <c r="K3278" s="246"/>
      <c r="L3278" s="82">
        <v>40940</v>
      </c>
      <c r="M3278" s="82"/>
      <c r="N3278" t="str">
        <f t="shared" si="108"/>
        <v>DUPLICATE</v>
      </c>
      <c r="O3278" s="42"/>
      <c r="P3278" s="42"/>
      <c r="Q3278" s="42"/>
      <c r="R3278" s="42"/>
      <c r="S3278" s="32"/>
      <c r="T3278" s="33"/>
      <c r="U3278" s="32"/>
      <c r="V3278" s="32"/>
      <c r="W3278" s="32"/>
      <c r="X3278" s="32"/>
      <c r="Y3278" s="32"/>
      <c r="Z3278" s="32"/>
      <c r="AA3278" s="309"/>
      <c r="AB3278" s="33"/>
      <c r="AC3278" s="32"/>
      <c r="AD3278" s="32"/>
      <c r="AE3278" s="32"/>
      <c r="AF3278" s="32"/>
      <c r="AG3278" s="32"/>
      <c r="AH3278" s="32"/>
      <c r="AI3278" s="309"/>
      <c r="AJ3278" s="33"/>
      <c r="AK3278" s="32"/>
      <c r="AL3278" s="32"/>
      <c r="AM3278" s="32"/>
      <c r="AN3278" s="32"/>
      <c r="AO3278" s="32"/>
      <c r="AP3278" s="32"/>
      <c r="AQ3278" s="309"/>
      <c r="AR3278" s="33"/>
      <c r="AS3278" s="32"/>
      <c r="AT3278" s="32"/>
      <c r="AU3278" s="32"/>
      <c r="AV3278" s="32"/>
      <c r="AW3278" s="32"/>
      <c r="AX3278" s="32"/>
      <c r="AY3278" s="309"/>
      <c r="AZ3278" s="33"/>
      <c r="BA3278" s="32"/>
      <c r="BB3278" s="32"/>
      <c r="BC3278" s="32"/>
      <c r="BD3278" s="32"/>
      <c r="BE3278" s="32"/>
      <c r="BF3278" s="32"/>
      <c r="BG3278" s="309"/>
      <c r="BH3278" s="33"/>
      <c r="BI3278" s="32"/>
      <c r="BJ3278" s="32"/>
      <c r="BK3278" s="32"/>
      <c r="BL3278" s="32"/>
      <c r="BM3278" s="32"/>
      <c r="BN3278" s="32"/>
      <c r="BO3278" s="309"/>
      <c r="BP3278" s="33"/>
      <c r="BQ3278" s="32"/>
      <c r="BR3278" s="32"/>
      <c r="BS3278" s="32"/>
      <c r="BT3278" s="32"/>
      <c r="BU3278" s="32"/>
      <c r="BV3278" s="32"/>
      <c r="BW3278" s="309"/>
      <c r="BX3278" s="33"/>
      <c r="BY3278" s="32"/>
      <c r="BZ3278" s="32"/>
      <c r="CA3278" s="32"/>
      <c r="CB3278" s="32"/>
      <c r="CC3278" s="32"/>
      <c r="CD3278" s="32"/>
      <c r="CE3278" s="309"/>
      <c r="CF3278" s="33"/>
      <c r="CG3278" s="32"/>
      <c r="CH3278" s="32"/>
      <c r="CI3278" s="32"/>
      <c r="CJ3278" s="32"/>
      <c r="CK3278" s="32"/>
      <c r="CL3278" s="32"/>
      <c r="CM3278" s="309"/>
      <c r="CN3278" s="33"/>
      <c r="CO3278" s="32"/>
      <c r="CP3278" s="32"/>
      <c r="CQ3278" s="32"/>
      <c r="CR3278" s="32"/>
      <c r="CS3278" s="32"/>
      <c r="CT3278" s="32"/>
      <c r="CU3278" s="309"/>
      <c r="CV3278" s="33"/>
      <c r="CW3278" s="32"/>
      <c r="CX3278" s="32"/>
      <c r="CY3278" s="32"/>
      <c r="CZ3278" s="32"/>
      <c r="DA3278" s="32"/>
      <c r="DB3278" s="32"/>
      <c r="DC3278" s="309"/>
      <c r="DD3278" s="33"/>
      <c r="DE3278" s="32"/>
      <c r="DF3278" s="32"/>
      <c r="DG3278" s="32"/>
      <c r="DH3278" s="32"/>
      <c r="DI3278" s="32"/>
      <c r="DJ3278" s="32"/>
      <c r="DK3278" s="309"/>
      <c r="DL3278" s="33"/>
      <c r="DM3278" s="32"/>
      <c r="DN3278" s="32"/>
      <c r="DO3278" s="32"/>
      <c r="DP3278" s="32"/>
      <c r="DQ3278" s="32"/>
      <c r="DR3278" s="32"/>
      <c r="DS3278" s="309"/>
      <c r="DT3278" s="33"/>
      <c r="DU3278" s="32"/>
      <c r="DV3278" s="32"/>
      <c r="DW3278" s="32"/>
      <c r="DX3278" s="32"/>
      <c r="DY3278" s="32"/>
      <c r="DZ3278" s="32"/>
      <c r="EA3278" s="309"/>
      <c r="EB3278" s="33"/>
      <c r="EC3278" s="32"/>
      <c r="ED3278" s="32"/>
      <c r="EE3278" s="32"/>
      <c r="EF3278" s="32"/>
      <c r="EG3278" s="32"/>
      <c r="EH3278" s="32"/>
      <c r="EI3278" s="309"/>
      <c r="EJ3278" s="33"/>
      <c r="EK3278" s="32"/>
      <c r="EL3278" s="32"/>
      <c r="EM3278" s="32"/>
      <c r="EN3278" s="32"/>
      <c r="EO3278" s="32"/>
      <c r="EP3278" s="32"/>
      <c r="EQ3278" s="309"/>
      <c r="ER3278" s="33"/>
      <c r="ES3278" s="32"/>
      <c r="ET3278" s="32"/>
      <c r="EU3278" s="32"/>
      <c r="EV3278" s="32"/>
      <c r="EW3278" s="32"/>
      <c r="EX3278" s="32"/>
      <c r="EY3278" s="309"/>
      <c r="EZ3278" s="33"/>
      <c r="FA3278" s="32"/>
      <c r="FB3278" s="32"/>
      <c r="FC3278" s="32"/>
      <c r="FD3278" s="32"/>
      <c r="FE3278" s="32"/>
      <c r="FF3278" s="32"/>
      <c r="FG3278" s="309"/>
      <c r="FH3278" s="33"/>
      <c r="FI3278" s="32"/>
      <c r="FJ3278" s="32"/>
      <c r="FK3278" s="32"/>
      <c r="FL3278" s="32"/>
      <c r="FM3278" s="32"/>
      <c r="FN3278" s="32"/>
      <c r="FO3278" s="309"/>
      <c r="FP3278" s="33"/>
      <c r="FQ3278" s="32"/>
      <c r="FR3278" s="32"/>
      <c r="FS3278" s="32"/>
      <c r="FT3278" s="32"/>
      <c r="FU3278" s="32"/>
      <c r="FV3278" s="32"/>
      <c r="FW3278" s="309"/>
      <c r="FX3278" s="33"/>
      <c r="FY3278" s="32"/>
      <c r="FZ3278" s="32"/>
      <c r="GA3278" s="32"/>
      <c r="GB3278" s="32"/>
      <c r="GC3278" s="32"/>
      <c r="GD3278" s="32"/>
      <c r="GE3278" s="309"/>
      <c r="GF3278" s="33"/>
      <c r="GG3278" s="32"/>
      <c r="GH3278" s="32"/>
      <c r="GI3278" s="32"/>
      <c r="GJ3278" s="32"/>
      <c r="GK3278" s="32"/>
      <c r="GL3278" s="32"/>
      <c r="GM3278" s="309"/>
      <c r="GN3278" s="33"/>
      <c r="GO3278" s="32"/>
      <c r="GP3278" s="32"/>
      <c r="GQ3278" s="32"/>
      <c r="GR3278" s="32"/>
      <c r="GS3278" s="32"/>
      <c r="GT3278" s="32"/>
      <c r="GU3278" s="309"/>
      <c r="GV3278" s="33"/>
      <c r="GW3278" s="32"/>
      <c r="GX3278" s="32"/>
      <c r="GY3278" s="32"/>
      <c r="GZ3278" s="32"/>
      <c r="HA3278" s="32"/>
      <c r="HB3278" s="32"/>
      <c r="HC3278" s="309"/>
      <c r="HD3278" s="33"/>
      <c r="HE3278" s="32"/>
      <c r="HF3278" s="32"/>
      <c r="HG3278" s="32"/>
      <c r="HH3278" s="32"/>
      <c r="HI3278" s="32"/>
      <c r="HJ3278" s="32"/>
      <c r="HK3278" s="309"/>
      <c r="HL3278" s="33"/>
      <c r="HM3278" s="32"/>
      <c r="HN3278" s="32"/>
      <c r="HO3278" s="32"/>
      <c r="HP3278" s="32"/>
      <c r="HQ3278" s="32"/>
      <c r="HR3278" s="32"/>
      <c r="HS3278" s="309"/>
      <c r="HT3278" s="33"/>
      <c r="HU3278" s="32"/>
      <c r="HV3278" s="32"/>
      <c r="HW3278" s="32"/>
      <c r="HX3278" s="32"/>
      <c r="HY3278" s="32"/>
      <c r="HZ3278" s="32"/>
      <c r="IA3278" s="309"/>
      <c r="IB3278" s="33"/>
      <c r="IC3278" s="32"/>
      <c r="ID3278" s="32"/>
      <c r="IE3278" s="32"/>
      <c r="IF3278" s="32"/>
      <c r="IG3278" s="32"/>
      <c r="IH3278" s="32"/>
      <c r="II3278" s="309"/>
      <c r="IJ3278" s="33"/>
      <c r="IK3278" s="32"/>
      <c r="IL3278" s="32"/>
      <c r="IM3278" s="32"/>
      <c r="IN3278" s="32"/>
      <c r="IO3278" s="32"/>
      <c r="IP3278" s="32"/>
      <c r="IQ3278" s="309"/>
      <c r="IR3278" s="33"/>
      <c r="IS3278" s="32"/>
      <c r="IT3278" s="32"/>
      <c r="IU3278" s="32"/>
      <c r="IV3278" s="32"/>
      <c r="IW3278" s="32"/>
      <c r="IX3278" s="32"/>
    </row>
    <row r="3279" spans="1:258" ht="15" hidden="1" outlineLevel="2">
      <c r="A3279" s="285"/>
      <c r="B3279" s="332">
        <f t="shared" si="109"/>
        <v>207</v>
      </c>
      <c r="C3279" s="26" t="s">
        <v>1032</v>
      </c>
      <c r="D3279" s="138" t="s">
        <v>1031</v>
      </c>
      <c r="E3279" s="36" t="s">
        <v>2798</v>
      </c>
      <c r="F3279" s="139" t="s">
        <v>4676</v>
      </c>
      <c r="G3279" s="39"/>
      <c r="H3279" s="44"/>
      <c r="I3279" s="83"/>
      <c r="J3279" s="39"/>
      <c r="K3279" s="246"/>
      <c r="L3279" s="82">
        <v>41671</v>
      </c>
      <c r="M3279" s="82"/>
      <c r="N3279" t="str">
        <f t="shared" ref="N3279:N3342" si="110">IF(D3279="NA","",IF(COUNTIF($D$2:$D$4998,D3279)&gt;1,"DUPLICATE",""))</f>
        <v>DUPLICATE</v>
      </c>
      <c r="O3279" s="42"/>
      <c r="P3279" s="42"/>
      <c r="Q3279" s="42"/>
      <c r="R3279" s="42"/>
      <c r="S3279" s="32"/>
      <c r="T3279" s="33"/>
      <c r="U3279" s="32"/>
      <c r="V3279" s="32"/>
      <c r="W3279" s="32"/>
      <c r="X3279" s="32"/>
      <c r="Y3279" s="32"/>
      <c r="Z3279" s="32"/>
      <c r="AA3279" s="309"/>
      <c r="AB3279" s="33"/>
      <c r="AC3279" s="32"/>
      <c r="AD3279" s="32"/>
      <c r="AE3279" s="32"/>
      <c r="AF3279" s="32"/>
      <c r="AG3279" s="32"/>
      <c r="AH3279" s="32"/>
      <c r="AI3279" s="309"/>
      <c r="AJ3279" s="33"/>
      <c r="AK3279" s="32"/>
      <c r="AL3279" s="32"/>
      <c r="AM3279" s="32"/>
      <c r="AN3279" s="32"/>
      <c r="AO3279" s="32"/>
      <c r="AP3279" s="32"/>
      <c r="AQ3279" s="309"/>
      <c r="AR3279" s="33"/>
      <c r="AS3279" s="32"/>
      <c r="AT3279" s="32"/>
      <c r="AU3279" s="32"/>
      <c r="AV3279" s="32"/>
      <c r="AW3279" s="32"/>
      <c r="AX3279" s="32"/>
      <c r="AY3279" s="309"/>
      <c r="AZ3279" s="33"/>
      <c r="BA3279" s="32"/>
      <c r="BB3279" s="32"/>
      <c r="BC3279" s="32"/>
      <c r="BD3279" s="32"/>
      <c r="BE3279" s="32"/>
      <c r="BF3279" s="32"/>
      <c r="BG3279" s="309"/>
      <c r="BH3279" s="33"/>
      <c r="BI3279" s="32"/>
      <c r="BJ3279" s="32"/>
      <c r="BK3279" s="32"/>
      <c r="BL3279" s="32"/>
      <c r="BM3279" s="32"/>
      <c r="BN3279" s="32"/>
      <c r="BO3279" s="309"/>
      <c r="BP3279" s="33"/>
      <c r="BQ3279" s="32"/>
      <c r="BR3279" s="32"/>
      <c r="BS3279" s="32"/>
      <c r="BT3279" s="32"/>
      <c r="BU3279" s="32"/>
      <c r="BV3279" s="32"/>
      <c r="BW3279" s="309"/>
      <c r="BX3279" s="33"/>
      <c r="BY3279" s="32"/>
      <c r="BZ3279" s="32"/>
      <c r="CA3279" s="32"/>
      <c r="CB3279" s="32"/>
      <c r="CC3279" s="32"/>
      <c r="CD3279" s="32"/>
      <c r="CE3279" s="309"/>
      <c r="CF3279" s="33"/>
      <c r="CG3279" s="32"/>
      <c r="CH3279" s="32"/>
      <c r="CI3279" s="32"/>
      <c r="CJ3279" s="32"/>
      <c r="CK3279" s="32"/>
      <c r="CL3279" s="32"/>
      <c r="CM3279" s="309"/>
      <c r="CN3279" s="33"/>
      <c r="CO3279" s="32"/>
      <c r="CP3279" s="32"/>
      <c r="CQ3279" s="32"/>
      <c r="CR3279" s="32"/>
      <c r="CS3279" s="32"/>
      <c r="CT3279" s="32"/>
      <c r="CU3279" s="309"/>
      <c r="CV3279" s="33"/>
      <c r="CW3279" s="32"/>
      <c r="CX3279" s="32"/>
      <c r="CY3279" s="32"/>
      <c r="CZ3279" s="32"/>
      <c r="DA3279" s="32"/>
      <c r="DB3279" s="32"/>
      <c r="DC3279" s="309"/>
      <c r="DD3279" s="33"/>
      <c r="DE3279" s="32"/>
      <c r="DF3279" s="32"/>
      <c r="DG3279" s="32"/>
      <c r="DH3279" s="32"/>
      <c r="DI3279" s="32"/>
      <c r="DJ3279" s="32"/>
      <c r="DK3279" s="309"/>
      <c r="DL3279" s="33"/>
      <c r="DM3279" s="32"/>
      <c r="DN3279" s="32"/>
      <c r="DO3279" s="32"/>
      <c r="DP3279" s="32"/>
      <c r="DQ3279" s="32"/>
      <c r="DR3279" s="32"/>
      <c r="DS3279" s="309"/>
      <c r="DT3279" s="33"/>
      <c r="DU3279" s="32"/>
      <c r="DV3279" s="32"/>
      <c r="DW3279" s="32"/>
      <c r="DX3279" s="32"/>
      <c r="DY3279" s="32"/>
      <c r="DZ3279" s="32"/>
      <c r="EA3279" s="309"/>
      <c r="EB3279" s="33"/>
      <c r="EC3279" s="32"/>
      <c r="ED3279" s="32"/>
      <c r="EE3279" s="32"/>
      <c r="EF3279" s="32"/>
      <c r="EG3279" s="32"/>
      <c r="EH3279" s="32"/>
      <c r="EI3279" s="309"/>
      <c r="EJ3279" s="33"/>
      <c r="EK3279" s="32"/>
      <c r="EL3279" s="32"/>
      <c r="EM3279" s="32"/>
      <c r="EN3279" s="32"/>
      <c r="EO3279" s="32"/>
      <c r="EP3279" s="32"/>
      <c r="EQ3279" s="309"/>
      <c r="ER3279" s="33"/>
      <c r="ES3279" s="32"/>
      <c r="ET3279" s="32"/>
      <c r="EU3279" s="32"/>
      <c r="EV3279" s="32"/>
      <c r="EW3279" s="32"/>
      <c r="EX3279" s="32"/>
      <c r="EY3279" s="309"/>
      <c r="EZ3279" s="33"/>
      <c r="FA3279" s="32"/>
      <c r="FB3279" s="32"/>
      <c r="FC3279" s="32"/>
      <c r="FD3279" s="32"/>
      <c r="FE3279" s="32"/>
      <c r="FF3279" s="32"/>
      <c r="FG3279" s="309"/>
      <c r="FH3279" s="33"/>
      <c r="FI3279" s="32"/>
      <c r="FJ3279" s="32"/>
      <c r="FK3279" s="32"/>
      <c r="FL3279" s="32"/>
      <c r="FM3279" s="32"/>
      <c r="FN3279" s="32"/>
      <c r="FO3279" s="309"/>
      <c r="FP3279" s="33"/>
      <c r="FQ3279" s="32"/>
      <c r="FR3279" s="32"/>
      <c r="FS3279" s="32"/>
      <c r="FT3279" s="32"/>
      <c r="FU3279" s="32"/>
      <c r="FV3279" s="32"/>
      <c r="FW3279" s="309"/>
      <c r="FX3279" s="33"/>
      <c r="FY3279" s="32"/>
      <c r="FZ3279" s="32"/>
      <c r="GA3279" s="32"/>
      <c r="GB3279" s="32"/>
      <c r="GC3279" s="32"/>
      <c r="GD3279" s="32"/>
      <c r="GE3279" s="309"/>
      <c r="GF3279" s="33"/>
      <c r="GG3279" s="32"/>
      <c r="GH3279" s="32"/>
      <c r="GI3279" s="32"/>
      <c r="GJ3279" s="32"/>
      <c r="GK3279" s="32"/>
      <c r="GL3279" s="32"/>
      <c r="GM3279" s="309"/>
      <c r="GN3279" s="33"/>
      <c r="GO3279" s="32"/>
      <c r="GP3279" s="32"/>
      <c r="GQ3279" s="32"/>
      <c r="GR3279" s="32"/>
      <c r="GS3279" s="32"/>
      <c r="GT3279" s="32"/>
      <c r="GU3279" s="309"/>
      <c r="GV3279" s="33"/>
      <c r="GW3279" s="32"/>
      <c r="GX3279" s="32"/>
      <c r="GY3279" s="32"/>
      <c r="GZ3279" s="32"/>
      <c r="HA3279" s="32"/>
      <c r="HB3279" s="32"/>
      <c r="HC3279" s="309"/>
      <c r="HD3279" s="33"/>
      <c r="HE3279" s="32"/>
      <c r="HF3279" s="32"/>
      <c r="HG3279" s="32"/>
      <c r="HH3279" s="32"/>
      <c r="HI3279" s="32"/>
      <c r="HJ3279" s="32"/>
      <c r="HK3279" s="309"/>
      <c r="HL3279" s="33"/>
      <c r="HM3279" s="32"/>
      <c r="HN3279" s="32"/>
      <c r="HO3279" s="32"/>
      <c r="HP3279" s="32"/>
      <c r="HQ3279" s="32"/>
      <c r="HR3279" s="32"/>
      <c r="HS3279" s="309"/>
      <c r="HT3279" s="33"/>
      <c r="HU3279" s="32"/>
      <c r="HV3279" s="32"/>
      <c r="HW3279" s="32"/>
      <c r="HX3279" s="32"/>
      <c r="HY3279" s="32"/>
      <c r="HZ3279" s="32"/>
      <c r="IA3279" s="309"/>
      <c r="IB3279" s="33"/>
      <c r="IC3279" s="32"/>
      <c r="ID3279" s="32"/>
      <c r="IE3279" s="32"/>
      <c r="IF3279" s="32"/>
      <c r="IG3279" s="32"/>
      <c r="IH3279" s="32"/>
      <c r="II3279" s="309"/>
      <c r="IJ3279" s="33"/>
      <c r="IK3279" s="32"/>
      <c r="IL3279" s="32"/>
      <c r="IM3279" s="32"/>
      <c r="IN3279" s="32"/>
      <c r="IO3279" s="32"/>
      <c r="IP3279" s="32"/>
      <c r="IQ3279" s="309"/>
      <c r="IR3279" s="33"/>
      <c r="IS3279" s="32"/>
      <c r="IT3279" s="32"/>
      <c r="IU3279" s="32"/>
      <c r="IV3279" s="32"/>
      <c r="IW3279" s="32"/>
      <c r="IX3279" s="32"/>
    </row>
    <row r="3280" spans="1:258" ht="26.4" hidden="1" outlineLevel="2">
      <c r="A3280" s="285"/>
      <c r="B3280" s="332">
        <f t="shared" si="109"/>
        <v>207</v>
      </c>
      <c r="C3280" s="26" t="s">
        <v>2177</v>
      </c>
      <c r="D3280" s="138" t="s">
        <v>2176</v>
      </c>
      <c r="E3280" s="36" t="s">
        <v>2798</v>
      </c>
      <c r="F3280" s="139" t="s">
        <v>4676</v>
      </c>
      <c r="G3280" s="39"/>
      <c r="H3280" s="44"/>
      <c r="I3280" s="83"/>
      <c r="J3280" s="39"/>
      <c r="K3280" s="246"/>
      <c r="L3280" s="82">
        <v>41671</v>
      </c>
      <c r="M3280" s="82"/>
      <c r="N3280" t="str">
        <f t="shared" si="110"/>
        <v>DUPLICATE</v>
      </c>
      <c r="O3280" s="42"/>
      <c r="P3280" s="42"/>
      <c r="Q3280" s="42"/>
      <c r="R3280" s="42"/>
      <c r="S3280" s="32"/>
      <c r="T3280" s="33"/>
      <c r="U3280" s="32"/>
      <c r="V3280" s="32"/>
      <c r="W3280" s="32"/>
      <c r="X3280" s="32"/>
      <c r="Y3280" s="32"/>
      <c r="Z3280" s="32"/>
      <c r="AA3280" s="309"/>
      <c r="AB3280" s="33"/>
      <c r="AC3280" s="32"/>
      <c r="AD3280" s="32"/>
      <c r="AE3280" s="32"/>
      <c r="AF3280" s="32"/>
      <c r="AG3280" s="32"/>
      <c r="AH3280" s="32"/>
      <c r="AI3280" s="309"/>
      <c r="AJ3280" s="33"/>
      <c r="AK3280" s="32"/>
      <c r="AL3280" s="32"/>
      <c r="AM3280" s="32"/>
      <c r="AN3280" s="32"/>
      <c r="AO3280" s="32"/>
      <c r="AP3280" s="32"/>
      <c r="AQ3280" s="309"/>
      <c r="AR3280" s="33"/>
      <c r="AS3280" s="32"/>
      <c r="AT3280" s="32"/>
      <c r="AU3280" s="32"/>
      <c r="AV3280" s="32"/>
      <c r="AW3280" s="32"/>
      <c r="AX3280" s="32"/>
      <c r="AY3280" s="309"/>
      <c r="AZ3280" s="33"/>
      <c r="BA3280" s="32"/>
      <c r="BB3280" s="32"/>
      <c r="BC3280" s="32"/>
      <c r="BD3280" s="32"/>
      <c r="BE3280" s="32"/>
      <c r="BF3280" s="32"/>
      <c r="BG3280" s="309"/>
      <c r="BH3280" s="33"/>
      <c r="BI3280" s="32"/>
      <c r="BJ3280" s="32"/>
      <c r="BK3280" s="32"/>
      <c r="BL3280" s="32"/>
      <c r="BM3280" s="32"/>
      <c r="BN3280" s="32"/>
      <c r="BO3280" s="309"/>
      <c r="BP3280" s="33"/>
      <c r="BQ3280" s="32"/>
      <c r="BR3280" s="32"/>
      <c r="BS3280" s="32"/>
      <c r="BT3280" s="32"/>
      <c r="BU3280" s="32"/>
      <c r="BV3280" s="32"/>
      <c r="BW3280" s="309"/>
      <c r="BX3280" s="33"/>
      <c r="BY3280" s="32"/>
      <c r="BZ3280" s="32"/>
      <c r="CA3280" s="32"/>
      <c r="CB3280" s="32"/>
      <c r="CC3280" s="32"/>
      <c r="CD3280" s="32"/>
      <c r="CE3280" s="309"/>
      <c r="CF3280" s="33"/>
      <c r="CG3280" s="32"/>
      <c r="CH3280" s="32"/>
      <c r="CI3280" s="32"/>
      <c r="CJ3280" s="32"/>
      <c r="CK3280" s="32"/>
      <c r="CL3280" s="32"/>
      <c r="CM3280" s="309"/>
      <c r="CN3280" s="33"/>
      <c r="CO3280" s="32"/>
      <c r="CP3280" s="32"/>
      <c r="CQ3280" s="32"/>
      <c r="CR3280" s="32"/>
      <c r="CS3280" s="32"/>
      <c r="CT3280" s="32"/>
      <c r="CU3280" s="309"/>
      <c r="CV3280" s="33"/>
      <c r="CW3280" s="32"/>
      <c r="CX3280" s="32"/>
      <c r="CY3280" s="32"/>
      <c r="CZ3280" s="32"/>
      <c r="DA3280" s="32"/>
      <c r="DB3280" s="32"/>
      <c r="DC3280" s="309"/>
      <c r="DD3280" s="33"/>
      <c r="DE3280" s="32"/>
      <c r="DF3280" s="32"/>
      <c r="DG3280" s="32"/>
      <c r="DH3280" s="32"/>
      <c r="DI3280" s="32"/>
      <c r="DJ3280" s="32"/>
      <c r="DK3280" s="309"/>
      <c r="DL3280" s="33"/>
      <c r="DM3280" s="32"/>
      <c r="DN3280" s="32"/>
      <c r="DO3280" s="32"/>
      <c r="DP3280" s="32"/>
      <c r="DQ3280" s="32"/>
      <c r="DR3280" s="32"/>
      <c r="DS3280" s="309"/>
      <c r="DT3280" s="33"/>
      <c r="DU3280" s="32"/>
      <c r="DV3280" s="32"/>
      <c r="DW3280" s="32"/>
      <c r="DX3280" s="32"/>
      <c r="DY3280" s="32"/>
      <c r="DZ3280" s="32"/>
      <c r="EA3280" s="309"/>
      <c r="EB3280" s="33"/>
      <c r="EC3280" s="32"/>
      <c r="ED3280" s="32"/>
      <c r="EE3280" s="32"/>
      <c r="EF3280" s="32"/>
      <c r="EG3280" s="32"/>
      <c r="EH3280" s="32"/>
      <c r="EI3280" s="309"/>
      <c r="EJ3280" s="33"/>
      <c r="EK3280" s="32"/>
      <c r="EL3280" s="32"/>
      <c r="EM3280" s="32"/>
      <c r="EN3280" s="32"/>
      <c r="EO3280" s="32"/>
      <c r="EP3280" s="32"/>
      <c r="EQ3280" s="309"/>
      <c r="ER3280" s="33"/>
      <c r="ES3280" s="32"/>
      <c r="ET3280" s="32"/>
      <c r="EU3280" s="32"/>
      <c r="EV3280" s="32"/>
      <c r="EW3280" s="32"/>
      <c r="EX3280" s="32"/>
      <c r="EY3280" s="309"/>
      <c r="EZ3280" s="33"/>
      <c r="FA3280" s="32"/>
      <c r="FB3280" s="32"/>
      <c r="FC3280" s="32"/>
      <c r="FD3280" s="32"/>
      <c r="FE3280" s="32"/>
      <c r="FF3280" s="32"/>
      <c r="FG3280" s="309"/>
      <c r="FH3280" s="33"/>
      <c r="FI3280" s="32"/>
      <c r="FJ3280" s="32"/>
      <c r="FK3280" s="32"/>
      <c r="FL3280" s="32"/>
      <c r="FM3280" s="32"/>
      <c r="FN3280" s="32"/>
      <c r="FO3280" s="309"/>
      <c r="FP3280" s="33"/>
      <c r="FQ3280" s="32"/>
      <c r="FR3280" s="32"/>
      <c r="FS3280" s="32"/>
      <c r="FT3280" s="32"/>
      <c r="FU3280" s="32"/>
      <c r="FV3280" s="32"/>
      <c r="FW3280" s="309"/>
      <c r="FX3280" s="33"/>
      <c r="FY3280" s="32"/>
      <c r="FZ3280" s="32"/>
      <c r="GA3280" s="32"/>
      <c r="GB3280" s="32"/>
      <c r="GC3280" s="32"/>
      <c r="GD3280" s="32"/>
      <c r="GE3280" s="309"/>
      <c r="GF3280" s="33"/>
      <c r="GG3280" s="32"/>
      <c r="GH3280" s="32"/>
      <c r="GI3280" s="32"/>
      <c r="GJ3280" s="32"/>
      <c r="GK3280" s="32"/>
      <c r="GL3280" s="32"/>
      <c r="GM3280" s="309"/>
      <c r="GN3280" s="33"/>
      <c r="GO3280" s="32"/>
      <c r="GP3280" s="32"/>
      <c r="GQ3280" s="32"/>
      <c r="GR3280" s="32"/>
      <c r="GS3280" s="32"/>
      <c r="GT3280" s="32"/>
      <c r="GU3280" s="309"/>
      <c r="GV3280" s="33"/>
      <c r="GW3280" s="32"/>
      <c r="GX3280" s="32"/>
      <c r="GY3280" s="32"/>
      <c r="GZ3280" s="32"/>
      <c r="HA3280" s="32"/>
      <c r="HB3280" s="32"/>
      <c r="HC3280" s="309"/>
      <c r="HD3280" s="33"/>
      <c r="HE3280" s="32"/>
      <c r="HF3280" s="32"/>
      <c r="HG3280" s="32"/>
      <c r="HH3280" s="32"/>
      <c r="HI3280" s="32"/>
      <c r="HJ3280" s="32"/>
      <c r="HK3280" s="309"/>
      <c r="HL3280" s="33"/>
      <c r="HM3280" s="32"/>
      <c r="HN3280" s="32"/>
      <c r="HO3280" s="32"/>
      <c r="HP3280" s="32"/>
      <c r="HQ3280" s="32"/>
      <c r="HR3280" s="32"/>
      <c r="HS3280" s="309"/>
      <c r="HT3280" s="33"/>
      <c r="HU3280" s="32"/>
      <c r="HV3280" s="32"/>
      <c r="HW3280" s="32"/>
      <c r="HX3280" s="32"/>
      <c r="HY3280" s="32"/>
      <c r="HZ3280" s="32"/>
      <c r="IA3280" s="309"/>
      <c r="IB3280" s="33"/>
      <c r="IC3280" s="32"/>
      <c r="ID3280" s="32"/>
      <c r="IE3280" s="32"/>
      <c r="IF3280" s="32"/>
      <c r="IG3280" s="32"/>
      <c r="IH3280" s="32"/>
      <c r="II3280" s="309"/>
      <c r="IJ3280" s="33"/>
      <c r="IK3280" s="32"/>
      <c r="IL3280" s="32"/>
      <c r="IM3280" s="32"/>
      <c r="IN3280" s="32"/>
      <c r="IO3280" s="32"/>
      <c r="IP3280" s="32"/>
      <c r="IQ3280" s="309"/>
      <c r="IR3280" s="33"/>
      <c r="IS3280" s="32"/>
      <c r="IT3280" s="32"/>
      <c r="IU3280" s="32"/>
      <c r="IV3280" s="32"/>
      <c r="IW3280" s="32"/>
      <c r="IX3280" s="32"/>
    </row>
    <row r="3281" spans="1:258" ht="26.4" hidden="1" outlineLevel="2">
      <c r="A3281" s="285"/>
      <c r="B3281" s="332">
        <f t="shared" si="109"/>
        <v>207</v>
      </c>
      <c r="C3281" s="26" t="s">
        <v>2179</v>
      </c>
      <c r="D3281" s="138" t="s">
        <v>2178</v>
      </c>
      <c r="E3281" s="36" t="s">
        <v>2798</v>
      </c>
      <c r="F3281" s="139" t="s">
        <v>4676</v>
      </c>
      <c r="G3281" s="39"/>
      <c r="H3281" s="44"/>
      <c r="I3281" s="83"/>
      <c r="J3281" s="39"/>
      <c r="K3281" s="246"/>
      <c r="L3281" s="82">
        <v>41671</v>
      </c>
      <c r="M3281" s="82"/>
      <c r="N3281" t="str">
        <f t="shared" si="110"/>
        <v>DUPLICATE</v>
      </c>
      <c r="O3281" s="42"/>
      <c r="P3281" s="42"/>
      <c r="Q3281" s="42"/>
      <c r="R3281" s="42"/>
      <c r="S3281" s="32"/>
      <c r="T3281" s="33"/>
      <c r="U3281" s="32"/>
      <c r="V3281" s="32"/>
      <c r="W3281" s="32"/>
      <c r="X3281" s="32"/>
      <c r="Y3281" s="32"/>
      <c r="Z3281" s="32"/>
      <c r="AA3281" s="309"/>
      <c r="AB3281" s="33"/>
      <c r="AC3281" s="32"/>
      <c r="AD3281" s="32"/>
      <c r="AE3281" s="32"/>
      <c r="AF3281" s="32"/>
      <c r="AG3281" s="32"/>
      <c r="AH3281" s="32"/>
      <c r="AI3281" s="309"/>
      <c r="AJ3281" s="33"/>
      <c r="AK3281" s="32"/>
      <c r="AL3281" s="32"/>
      <c r="AM3281" s="32"/>
      <c r="AN3281" s="32"/>
      <c r="AO3281" s="32"/>
      <c r="AP3281" s="32"/>
      <c r="AQ3281" s="309"/>
      <c r="AR3281" s="33"/>
      <c r="AS3281" s="32"/>
      <c r="AT3281" s="32"/>
      <c r="AU3281" s="32"/>
      <c r="AV3281" s="32"/>
      <c r="AW3281" s="32"/>
      <c r="AX3281" s="32"/>
      <c r="AY3281" s="309"/>
      <c r="AZ3281" s="33"/>
      <c r="BA3281" s="32"/>
      <c r="BB3281" s="32"/>
      <c r="BC3281" s="32"/>
      <c r="BD3281" s="32"/>
      <c r="BE3281" s="32"/>
      <c r="BF3281" s="32"/>
      <c r="BG3281" s="309"/>
      <c r="BH3281" s="33"/>
      <c r="BI3281" s="32"/>
      <c r="BJ3281" s="32"/>
      <c r="BK3281" s="32"/>
      <c r="BL3281" s="32"/>
      <c r="BM3281" s="32"/>
      <c r="BN3281" s="32"/>
      <c r="BO3281" s="309"/>
      <c r="BP3281" s="33"/>
      <c r="BQ3281" s="32"/>
      <c r="BR3281" s="32"/>
      <c r="BS3281" s="32"/>
      <c r="BT3281" s="32"/>
      <c r="BU3281" s="32"/>
      <c r="BV3281" s="32"/>
      <c r="BW3281" s="309"/>
      <c r="BX3281" s="33"/>
      <c r="BY3281" s="32"/>
      <c r="BZ3281" s="32"/>
      <c r="CA3281" s="32"/>
      <c r="CB3281" s="32"/>
      <c r="CC3281" s="32"/>
      <c r="CD3281" s="32"/>
      <c r="CE3281" s="309"/>
      <c r="CF3281" s="33"/>
      <c r="CG3281" s="32"/>
      <c r="CH3281" s="32"/>
      <c r="CI3281" s="32"/>
      <c r="CJ3281" s="32"/>
      <c r="CK3281" s="32"/>
      <c r="CL3281" s="32"/>
      <c r="CM3281" s="309"/>
      <c r="CN3281" s="33"/>
      <c r="CO3281" s="32"/>
      <c r="CP3281" s="32"/>
      <c r="CQ3281" s="32"/>
      <c r="CR3281" s="32"/>
      <c r="CS3281" s="32"/>
      <c r="CT3281" s="32"/>
      <c r="CU3281" s="309"/>
      <c r="CV3281" s="33"/>
      <c r="CW3281" s="32"/>
      <c r="CX3281" s="32"/>
      <c r="CY3281" s="32"/>
      <c r="CZ3281" s="32"/>
      <c r="DA3281" s="32"/>
      <c r="DB3281" s="32"/>
      <c r="DC3281" s="309"/>
      <c r="DD3281" s="33"/>
      <c r="DE3281" s="32"/>
      <c r="DF3281" s="32"/>
      <c r="DG3281" s="32"/>
      <c r="DH3281" s="32"/>
      <c r="DI3281" s="32"/>
      <c r="DJ3281" s="32"/>
      <c r="DK3281" s="309"/>
      <c r="DL3281" s="33"/>
      <c r="DM3281" s="32"/>
      <c r="DN3281" s="32"/>
      <c r="DO3281" s="32"/>
      <c r="DP3281" s="32"/>
      <c r="DQ3281" s="32"/>
      <c r="DR3281" s="32"/>
      <c r="DS3281" s="309"/>
      <c r="DT3281" s="33"/>
      <c r="DU3281" s="32"/>
      <c r="DV3281" s="32"/>
      <c r="DW3281" s="32"/>
      <c r="DX3281" s="32"/>
      <c r="DY3281" s="32"/>
      <c r="DZ3281" s="32"/>
      <c r="EA3281" s="309"/>
      <c r="EB3281" s="33"/>
      <c r="EC3281" s="32"/>
      <c r="ED3281" s="32"/>
      <c r="EE3281" s="32"/>
      <c r="EF3281" s="32"/>
      <c r="EG3281" s="32"/>
      <c r="EH3281" s="32"/>
      <c r="EI3281" s="309"/>
      <c r="EJ3281" s="33"/>
      <c r="EK3281" s="32"/>
      <c r="EL3281" s="32"/>
      <c r="EM3281" s="32"/>
      <c r="EN3281" s="32"/>
      <c r="EO3281" s="32"/>
      <c r="EP3281" s="32"/>
      <c r="EQ3281" s="309"/>
      <c r="ER3281" s="33"/>
      <c r="ES3281" s="32"/>
      <c r="ET3281" s="32"/>
      <c r="EU3281" s="32"/>
      <c r="EV3281" s="32"/>
      <c r="EW3281" s="32"/>
      <c r="EX3281" s="32"/>
      <c r="EY3281" s="309"/>
      <c r="EZ3281" s="33"/>
      <c r="FA3281" s="32"/>
      <c r="FB3281" s="32"/>
      <c r="FC3281" s="32"/>
      <c r="FD3281" s="32"/>
      <c r="FE3281" s="32"/>
      <c r="FF3281" s="32"/>
      <c r="FG3281" s="309"/>
      <c r="FH3281" s="33"/>
      <c r="FI3281" s="32"/>
      <c r="FJ3281" s="32"/>
      <c r="FK3281" s="32"/>
      <c r="FL3281" s="32"/>
      <c r="FM3281" s="32"/>
      <c r="FN3281" s="32"/>
      <c r="FO3281" s="309"/>
      <c r="FP3281" s="33"/>
      <c r="FQ3281" s="32"/>
      <c r="FR3281" s="32"/>
      <c r="FS3281" s="32"/>
      <c r="FT3281" s="32"/>
      <c r="FU3281" s="32"/>
      <c r="FV3281" s="32"/>
      <c r="FW3281" s="309"/>
      <c r="FX3281" s="33"/>
      <c r="FY3281" s="32"/>
      <c r="FZ3281" s="32"/>
      <c r="GA3281" s="32"/>
      <c r="GB3281" s="32"/>
      <c r="GC3281" s="32"/>
      <c r="GD3281" s="32"/>
      <c r="GE3281" s="309"/>
      <c r="GF3281" s="33"/>
      <c r="GG3281" s="32"/>
      <c r="GH3281" s="32"/>
      <c r="GI3281" s="32"/>
      <c r="GJ3281" s="32"/>
      <c r="GK3281" s="32"/>
      <c r="GL3281" s="32"/>
      <c r="GM3281" s="309"/>
      <c r="GN3281" s="33"/>
      <c r="GO3281" s="32"/>
      <c r="GP3281" s="32"/>
      <c r="GQ3281" s="32"/>
      <c r="GR3281" s="32"/>
      <c r="GS3281" s="32"/>
      <c r="GT3281" s="32"/>
      <c r="GU3281" s="309"/>
      <c r="GV3281" s="33"/>
      <c r="GW3281" s="32"/>
      <c r="GX3281" s="32"/>
      <c r="GY3281" s="32"/>
      <c r="GZ3281" s="32"/>
      <c r="HA3281" s="32"/>
      <c r="HB3281" s="32"/>
      <c r="HC3281" s="309"/>
      <c r="HD3281" s="33"/>
      <c r="HE3281" s="32"/>
      <c r="HF3281" s="32"/>
      <c r="HG3281" s="32"/>
      <c r="HH3281" s="32"/>
      <c r="HI3281" s="32"/>
      <c r="HJ3281" s="32"/>
      <c r="HK3281" s="309"/>
      <c r="HL3281" s="33"/>
      <c r="HM3281" s="32"/>
      <c r="HN3281" s="32"/>
      <c r="HO3281" s="32"/>
      <c r="HP3281" s="32"/>
      <c r="HQ3281" s="32"/>
      <c r="HR3281" s="32"/>
      <c r="HS3281" s="309"/>
      <c r="HT3281" s="33"/>
      <c r="HU3281" s="32"/>
      <c r="HV3281" s="32"/>
      <c r="HW3281" s="32"/>
      <c r="HX3281" s="32"/>
      <c r="HY3281" s="32"/>
      <c r="HZ3281" s="32"/>
      <c r="IA3281" s="309"/>
      <c r="IB3281" s="33"/>
      <c r="IC3281" s="32"/>
      <c r="ID3281" s="32"/>
      <c r="IE3281" s="32"/>
      <c r="IF3281" s="32"/>
      <c r="IG3281" s="32"/>
      <c r="IH3281" s="32"/>
      <c r="II3281" s="309"/>
      <c r="IJ3281" s="33"/>
      <c r="IK3281" s="32"/>
      <c r="IL3281" s="32"/>
      <c r="IM3281" s="32"/>
      <c r="IN3281" s="32"/>
      <c r="IO3281" s="32"/>
      <c r="IP3281" s="32"/>
      <c r="IQ3281" s="309"/>
      <c r="IR3281" s="33"/>
      <c r="IS3281" s="32"/>
      <c r="IT3281" s="32"/>
      <c r="IU3281" s="32"/>
      <c r="IV3281" s="32"/>
      <c r="IW3281" s="32"/>
      <c r="IX3281" s="32"/>
    </row>
    <row r="3282" spans="1:258" ht="26.4" hidden="1" outlineLevel="2">
      <c r="A3282" s="285"/>
      <c r="B3282" s="332">
        <f t="shared" si="109"/>
        <v>207</v>
      </c>
      <c r="C3282" s="26" t="s">
        <v>2181</v>
      </c>
      <c r="D3282" s="138" t="s">
        <v>2180</v>
      </c>
      <c r="E3282" s="36" t="s">
        <v>2798</v>
      </c>
      <c r="F3282" s="139" t="s">
        <v>4676</v>
      </c>
      <c r="G3282" s="39"/>
      <c r="H3282" s="44"/>
      <c r="I3282" s="83"/>
      <c r="J3282" s="39"/>
      <c r="K3282" s="246"/>
      <c r="L3282" s="82">
        <v>41671</v>
      </c>
      <c r="M3282" s="82"/>
      <c r="N3282" t="str">
        <f t="shared" si="110"/>
        <v>DUPLICATE</v>
      </c>
      <c r="O3282" s="42"/>
      <c r="P3282" s="42"/>
      <c r="Q3282" s="42"/>
      <c r="R3282" s="42"/>
      <c r="S3282" s="32"/>
      <c r="T3282" s="33"/>
      <c r="U3282" s="32"/>
      <c r="V3282" s="32"/>
      <c r="W3282" s="32"/>
      <c r="X3282" s="32"/>
      <c r="Y3282" s="32"/>
      <c r="Z3282" s="32"/>
      <c r="AA3282" s="309"/>
      <c r="AB3282" s="33"/>
      <c r="AC3282" s="32"/>
      <c r="AD3282" s="32"/>
      <c r="AE3282" s="32"/>
      <c r="AF3282" s="32"/>
      <c r="AG3282" s="32"/>
      <c r="AH3282" s="32"/>
      <c r="AI3282" s="309"/>
      <c r="AJ3282" s="33"/>
      <c r="AK3282" s="32"/>
      <c r="AL3282" s="32"/>
      <c r="AM3282" s="32"/>
      <c r="AN3282" s="32"/>
      <c r="AO3282" s="32"/>
      <c r="AP3282" s="32"/>
      <c r="AQ3282" s="309"/>
      <c r="AR3282" s="33"/>
      <c r="AS3282" s="32"/>
      <c r="AT3282" s="32"/>
      <c r="AU3282" s="32"/>
      <c r="AV3282" s="32"/>
      <c r="AW3282" s="32"/>
      <c r="AX3282" s="32"/>
      <c r="AY3282" s="309"/>
      <c r="AZ3282" s="33"/>
      <c r="BA3282" s="32"/>
      <c r="BB3282" s="32"/>
      <c r="BC3282" s="32"/>
      <c r="BD3282" s="32"/>
      <c r="BE3282" s="32"/>
      <c r="BF3282" s="32"/>
      <c r="BG3282" s="309"/>
      <c r="BH3282" s="33"/>
      <c r="BI3282" s="32"/>
      <c r="BJ3282" s="32"/>
      <c r="BK3282" s="32"/>
      <c r="BL3282" s="32"/>
      <c r="BM3282" s="32"/>
      <c r="BN3282" s="32"/>
      <c r="BO3282" s="309"/>
      <c r="BP3282" s="33"/>
      <c r="BQ3282" s="32"/>
      <c r="BR3282" s="32"/>
      <c r="BS3282" s="32"/>
      <c r="BT3282" s="32"/>
      <c r="BU3282" s="32"/>
      <c r="BV3282" s="32"/>
      <c r="BW3282" s="309"/>
      <c r="BX3282" s="33"/>
      <c r="BY3282" s="32"/>
      <c r="BZ3282" s="32"/>
      <c r="CA3282" s="32"/>
      <c r="CB3282" s="32"/>
      <c r="CC3282" s="32"/>
      <c r="CD3282" s="32"/>
      <c r="CE3282" s="309"/>
      <c r="CF3282" s="33"/>
      <c r="CG3282" s="32"/>
      <c r="CH3282" s="32"/>
      <c r="CI3282" s="32"/>
      <c r="CJ3282" s="32"/>
      <c r="CK3282" s="32"/>
      <c r="CL3282" s="32"/>
      <c r="CM3282" s="309"/>
      <c r="CN3282" s="33"/>
      <c r="CO3282" s="32"/>
      <c r="CP3282" s="32"/>
      <c r="CQ3282" s="32"/>
      <c r="CR3282" s="32"/>
      <c r="CS3282" s="32"/>
      <c r="CT3282" s="32"/>
      <c r="CU3282" s="309"/>
      <c r="CV3282" s="33"/>
      <c r="CW3282" s="32"/>
      <c r="CX3282" s="32"/>
      <c r="CY3282" s="32"/>
      <c r="CZ3282" s="32"/>
      <c r="DA3282" s="32"/>
      <c r="DB3282" s="32"/>
      <c r="DC3282" s="309"/>
      <c r="DD3282" s="33"/>
      <c r="DE3282" s="32"/>
      <c r="DF3282" s="32"/>
      <c r="DG3282" s="32"/>
      <c r="DH3282" s="32"/>
      <c r="DI3282" s="32"/>
      <c r="DJ3282" s="32"/>
      <c r="DK3282" s="309"/>
      <c r="DL3282" s="33"/>
      <c r="DM3282" s="32"/>
      <c r="DN3282" s="32"/>
      <c r="DO3282" s="32"/>
      <c r="DP3282" s="32"/>
      <c r="DQ3282" s="32"/>
      <c r="DR3282" s="32"/>
      <c r="DS3282" s="309"/>
      <c r="DT3282" s="33"/>
      <c r="DU3282" s="32"/>
      <c r="DV3282" s="32"/>
      <c r="DW3282" s="32"/>
      <c r="DX3282" s="32"/>
      <c r="DY3282" s="32"/>
      <c r="DZ3282" s="32"/>
      <c r="EA3282" s="309"/>
      <c r="EB3282" s="33"/>
      <c r="EC3282" s="32"/>
      <c r="ED3282" s="32"/>
      <c r="EE3282" s="32"/>
      <c r="EF3282" s="32"/>
      <c r="EG3282" s="32"/>
      <c r="EH3282" s="32"/>
      <c r="EI3282" s="309"/>
      <c r="EJ3282" s="33"/>
      <c r="EK3282" s="32"/>
      <c r="EL3282" s="32"/>
      <c r="EM3282" s="32"/>
      <c r="EN3282" s="32"/>
      <c r="EO3282" s="32"/>
      <c r="EP3282" s="32"/>
      <c r="EQ3282" s="309"/>
      <c r="ER3282" s="33"/>
      <c r="ES3282" s="32"/>
      <c r="ET3282" s="32"/>
      <c r="EU3282" s="32"/>
      <c r="EV3282" s="32"/>
      <c r="EW3282" s="32"/>
      <c r="EX3282" s="32"/>
      <c r="EY3282" s="309"/>
      <c r="EZ3282" s="33"/>
      <c r="FA3282" s="32"/>
      <c r="FB3282" s="32"/>
      <c r="FC3282" s="32"/>
      <c r="FD3282" s="32"/>
      <c r="FE3282" s="32"/>
      <c r="FF3282" s="32"/>
      <c r="FG3282" s="309"/>
      <c r="FH3282" s="33"/>
      <c r="FI3282" s="32"/>
      <c r="FJ3282" s="32"/>
      <c r="FK3282" s="32"/>
      <c r="FL3282" s="32"/>
      <c r="FM3282" s="32"/>
      <c r="FN3282" s="32"/>
      <c r="FO3282" s="309"/>
      <c r="FP3282" s="33"/>
      <c r="FQ3282" s="32"/>
      <c r="FR3282" s="32"/>
      <c r="FS3282" s="32"/>
      <c r="FT3282" s="32"/>
      <c r="FU3282" s="32"/>
      <c r="FV3282" s="32"/>
      <c r="FW3282" s="309"/>
      <c r="FX3282" s="33"/>
      <c r="FY3282" s="32"/>
      <c r="FZ3282" s="32"/>
      <c r="GA3282" s="32"/>
      <c r="GB3282" s="32"/>
      <c r="GC3282" s="32"/>
      <c r="GD3282" s="32"/>
      <c r="GE3282" s="309"/>
      <c r="GF3282" s="33"/>
      <c r="GG3282" s="32"/>
      <c r="GH3282" s="32"/>
      <c r="GI3282" s="32"/>
      <c r="GJ3282" s="32"/>
      <c r="GK3282" s="32"/>
      <c r="GL3282" s="32"/>
      <c r="GM3282" s="309"/>
      <c r="GN3282" s="33"/>
      <c r="GO3282" s="32"/>
      <c r="GP3282" s="32"/>
      <c r="GQ3282" s="32"/>
      <c r="GR3282" s="32"/>
      <c r="GS3282" s="32"/>
      <c r="GT3282" s="32"/>
      <c r="GU3282" s="309"/>
      <c r="GV3282" s="33"/>
      <c r="GW3282" s="32"/>
      <c r="GX3282" s="32"/>
      <c r="GY3282" s="32"/>
      <c r="GZ3282" s="32"/>
      <c r="HA3282" s="32"/>
      <c r="HB3282" s="32"/>
      <c r="HC3282" s="309"/>
      <c r="HD3282" s="33"/>
      <c r="HE3282" s="32"/>
      <c r="HF3282" s="32"/>
      <c r="HG3282" s="32"/>
      <c r="HH3282" s="32"/>
      <c r="HI3282" s="32"/>
      <c r="HJ3282" s="32"/>
      <c r="HK3282" s="309"/>
      <c r="HL3282" s="33"/>
      <c r="HM3282" s="32"/>
      <c r="HN3282" s="32"/>
      <c r="HO3282" s="32"/>
      <c r="HP3282" s="32"/>
      <c r="HQ3282" s="32"/>
      <c r="HR3282" s="32"/>
      <c r="HS3282" s="309"/>
      <c r="HT3282" s="33"/>
      <c r="HU3282" s="32"/>
      <c r="HV3282" s="32"/>
      <c r="HW3282" s="32"/>
      <c r="HX3282" s="32"/>
      <c r="HY3282" s="32"/>
      <c r="HZ3282" s="32"/>
      <c r="IA3282" s="309"/>
      <c r="IB3282" s="33"/>
      <c r="IC3282" s="32"/>
      <c r="ID3282" s="32"/>
      <c r="IE3282" s="32"/>
      <c r="IF3282" s="32"/>
      <c r="IG3282" s="32"/>
      <c r="IH3282" s="32"/>
      <c r="II3282" s="309"/>
      <c r="IJ3282" s="33"/>
      <c r="IK3282" s="32"/>
      <c r="IL3282" s="32"/>
      <c r="IM3282" s="32"/>
      <c r="IN3282" s="32"/>
      <c r="IO3282" s="32"/>
      <c r="IP3282" s="32"/>
      <c r="IQ3282" s="309"/>
      <c r="IR3282" s="33"/>
      <c r="IS3282" s="32"/>
      <c r="IT3282" s="32"/>
      <c r="IU3282" s="32"/>
      <c r="IV3282" s="32"/>
      <c r="IW3282" s="32"/>
      <c r="IX3282" s="32"/>
    </row>
    <row r="3283" spans="1:258" ht="26.4" hidden="1" outlineLevel="2">
      <c r="A3283" s="285"/>
      <c r="B3283" s="332">
        <f t="shared" si="109"/>
        <v>207</v>
      </c>
      <c r="C3283" s="26" t="s">
        <v>2183</v>
      </c>
      <c r="D3283" s="138" t="s">
        <v>2182</v>
      </c>
      <c r="E3283" s="36" t="s">
        <v>2798</v>
      </c>
      <c r="F3283" s="139" t="s">
        <v>4676</v>
      </c>
      <c r="G3283" s="39"/>
      <c r="H3283" s="44"/>
      <c r="I3283" s="83"/>
      <c r="J3283" s="39"/>
      <c r="K3283" s="246"/>
      <c r="L3283" s="82">
        <v>41671</v>
      </c>
      <c r="M3283" s="82"/>
      <c r="N3283" t="str">
        <f t="shared" si="110"/>
        <v>DUPLICATE</v>
      </c>
      <c r="O3283" s="42"/>
      <c r="P3283" s="42"/>
      <c r="Q3283" s="42"/>
      <c r="R3283" s="42"/>
      <c r="S3283" s="32"/>
      <c r="T3283" s="33"/>
      <c r="U3283" s="32"/>
      <c r="V3283" s="32"/>
      <c r="W3283" s="32"/>
      <c r="X3283" s="32"/>
      <c r="Y3283" s="32"/>
      <c r="Z3283" s="32"/>
      <c r="AA3283" s="309"/>
      <c r="AB3283" s="33"/>
      <c r="AC3283" s="32"/>
      <c r="AD3283" s="32"/>
      <c r="AE3283" s="32"/>
      <c r="AF3283" s="32"/>
      <c r="AG3283" s="32"/>
      <c r="AH3283" s="32"/>
      <c r="AI3283" s="309"/>
      <c r="AJ3283" s="33"/>
      <c r="AK3283" s="32"/>
      <c r="AL3283" s="32"/>
      <c r="AM3283" s="32"/>
      <c r="AN3283" s="32"/>
      <c r="AO3283" s="32"/>
      <c r="AP3283" s="32"/>
      <c r="AQ3283" s="309"/>
      <c r="AR3283" s="33"/>
      <c r="AS3283" s="32"/>
      <c r="AT3283" s="32"/>
      <c r="AU3283" s="32"/>
      <c r="AV3283" s="32"/>
      <c r="AW3283" s="32"/>
      <c r="AX3283" s="32"/>
      <c r="AY3283" s="309"/>
      <c r="AZ3283" s="33"/>
      <c r="BA3283" s="32"/>
      <c r="BB3283" s="32"/>
      <c r="BC3283" s="32"/>
      <c r="BD3283" s="32"/>
      <c r="BE3283" s="32"/>
      <c r="BF3283" s="32"/>
      <c r="BG3283" s="309"/>
      <c r="BH3283" s="33"/>
      <c r="BI3283" s="32"/>
      <c r="BJ3283" s="32"/>
      <c r="BK3283" s="32"/>
      <c r="BL3283" s="32"/>
      <c r="BM3283" s="32"/>
      <c r="BN3283" s="32"/>
      <c r="BO3283" s="309"/>
      <c r="BP3283" s="33"/>
      <c r="BQ3283" s="32"/>
      <c r="BR3283" s="32"/>
      <c r="BS3283" s="32"/>
      <c r="BT3283" s="32"/>
      <c r="BU3283" s="32"/>
      <c r="BV3283" s="32"/>
      <c r="BW3283" s="309"/>
      <c r="BX3283" s="33"/>
      <c r="BY3283" s="32"/>
      <c r="BZ3283" s="32"/>
      <c r="CA3283" s="32"/>
      <c r="CB3283" s="32"/>
      <c r="CC3283" s="32"/>
      <c r="CD3283" s="32"/>
      <c r="CE3283" s="309"/>
      <c r="CF3283" s="33"/>
      <c r="CG3283" s="32"/>
      <c r="CH3283" s="32"/>
      <c r="CI3283" s="32"/>
      <c r="CJ3283" s="32"/>
      <c r="CK3283" s="32"/>
      <c r="CL3283" s="32"/>
      <c r="CM3283" s="309"/>
      <c r="CN3283" s="33"/>
      <c r="CO3283" s="32"/>
      <c r="CP3283" s="32"/>
      <c r="CQ3283" s="32"/>
      <c r="CR3283" s="32"/>
      <c r="CS3283" s="32"/>
      <c r="CT3283" s="32"/>
      <c r="CU3283" s="309"/>
      <c r="CV3283" s="33"/>
      <c r="CW3283" s="32"/>
      <c r="CX3283" s="32"/>
      <c r="CY3283" s="32"/>
      <c r="CZ3283" s="32"/>
      <c r="DA3283" s="32"/>
      <c r="DB3283" s="32"/>
      <c r="DC3283" s="309"/>
      <c r="DD3283" s="33"/>
      <c r="DE3283" s="32"/>
      <c r="DF3283" s="32"/>
      <c r="DG3283" s="32"/>
      <c r="DH3283" s="32"/>
      <c r="DI3283" s="32"/>
      <c r="DJ3283" s="32"/>
      <c r="DK3283" s="309"/>
      <c r="DL3283" s="33"/>
      <c r="DM3283" s="32"/>
      <c r="DN3283" s="32"/>
      <c r="DO3283" s="32"/>
      <c r="DP3283" s="32"/>
      <c r="DQ3283" s="32"/>
      <c r="DR3283" s="32"/>
      <c r="DS3283" s="309"/>
      <c r="DT3283" s="33"/>
      <c r="DU3283" s="32"/>
      <c r="DV3283" s="32"/>
      <c r="DW3283" s="32"/>
      <c r="DX3283" s="32"/>
      <c r="DY3283" s="32"/>
      <c r="DZ3283" s="32"/>
      <c r="EA3283" s="309"/>
      <c r="EB3283" s="33"/>
      <c r="EC3283" s="32"/>
      <c r="ED3283" s="32"/>
      <c r="EE3283" s="32"/>
      <c r="EF3283" s="32"/>
      <c r="EG3283" s="32"/>
      <c r="EH3283" s="32"/>
      <c r="EI3283" s="309"/>
      <c r="EJ3283" s="33"/>
      <c r="EK3283" s="32"/>
      <c r="EL3283" s="32"/>
      <c r="EM3283" s="32"/>
      <c r="EN3283" s="32"/>
      <c r="EO3283" s="32"/>
      <c r="EP3283" s="32"/>
      <c r="EQ3283" s="309"/>
      <c r="ER3283" s="33"/>
      <c r="ES3283" s="32"/>
      <c r="ET3283" s="32"/>
      <c r="EU3283" s="32"/>
      <c r="EV3283" s="32"/>
      <c r="EW3283" s="32"/>
      <c r="EX3283" s="32"/>
      <c r="EY3283" s="309"/>
      <c r="EZ3283" s="33"/>
      <c r="FA3283" s="32"/>
      <c r="FB3283" s="32"/>
      <c r="FC3283" s="32"/>
      <c r="FD3283" s="32"/>
      <c r="FE3283" s="32"/>
      <c r="FF3283" s="32"/>
      <c r="FG3283" s="309"/>
      <c r="FH3283" s="33"/>
      <c r="FI3283" s="32"/>
      <c r="FJ3283" s="32"/>
      <c r="FK3283" s="32"/>
      <c r="FL3283" s="32"/>
      <c r="FM3283" s="32"/>
      <c r="FN3283" s="32"/>
      <c r="FO3283" s="309"/>
      <c r="FP3283" s="33"/>
      <c r="FQ3283" s="32"/>
      <c r="FR3283" s="32"/>
      <c r="FS3283" s="32"/>
      <c r="FT3283" s="32"/>
      <c r="FU3283" s="32"/>
      <c r="FV3283" s="32"/>
      <c r="FW3283" s="309"/>
      <c r="FX3283" s="33"/>
      <c r="FY3283" s="32"/>
      <c r="FZ3283" s="32"/>
      <c r="GA3283" s="32"/>
      <c r="GB3283" s="32"/>
      <c r="GC3283" s="32"/>
      <c r="GD3283" s="32"/>
      <c r="GE3283" s="309"/>
      <c r="GF3283" s="33"/>
      <c r="GG3283" s="32"/>
      <c r="GH3283" s="32"/>
      <c r="GI3283" s="32"/>
      <c r="GJ3283" s="32"/>
      <c r="GK3283" s="32"/>
      <c r="GL3283" s="32"/>
      <c r="GM3283" s="309"/>
      <c r="GN3283" s="33"/>
      <c r="GO3283" s="32"/>
      <c r="GP3283" s="32"/>
      <c r="GQ3283" s="32"/>
      <c r="GR3283" s="32"/>
      <c r="GS3283" s="32"/>
      <c r="GT3283" s="32"/>
      <c r="GU3283" s="309"/>
      <c r="GV3283" s="33"/>
      <c r="GW3283" s="32"/>
      <c r="GX3283" s="32"/>
      <c r="GY3283" s="32"/>
      <c r="GZ3283" s="32"/>
      <c r="HA3283" s="32"/>
      <c r="HB3283" s="32"/>
      <c r="HC3283" s="309"/>
      <c r="HD3283" s="33"/>
      <c r="HE3283" s="32"/>
      <c r="HF3283" s="32"/>
      <c r="HG3283" s="32"/>
      <c r="HH3283" s="32"/>
      <c r="HI3283" s="32"/>
      <c r="HJ3283" s="32"/>
      <c r="HK3283" s="309"/>
      <c r="HL3283" s="33"/>
      <c r="HM3283" s="32"/>
      <c r="HN3283" s="32"/>
      <c r="HO3283" s="32"/>
      <c r="HP3283" s="32"/>
      <c r="HQ3283" s="32"/>
      <c r="HR3283" s="32"/>
      <c r="HS3283" s="309"/>
      <c r="HT3283" s="33"/>
      <c r="HU3283" s="32"/>
      <c r="HV3283" s="32"/>
      <c r="HW3283" s="32"/>
      <c r="HX3283" s="32"/>
      <c r="HY3283" s="32"/>
      <c r="HZ3283" s="32"/>
      <c r="IA3283" s="309"/>
      <c r="IB3283" s="33"/>
      <c r="IC3283" s="32"/>
      <c r="ID3283" s="32"/>
      <c r="IE3283" s="32"/>
      <c r="IF3283" s="32"/>
      <c r="IG3283" s="32"/>
      <c r="IH3283" s="32"/>
      <c r="II3283" s="309"/>
      <c r="IJ3283" s="33"/>
      <c r="IK3283" s="32"/>
      <c r="IL3283" s="32"/>
      <c r="IM3283" s="32"/>
      <c r="IN3283" s="32"/>
      <c r="IO3283" s="32"/>
      <c r="IP3283" s="32"/>
      <c r="IQ3283" s="309"/>
      <c r="IR3283" s="33"/>
      <c r="IS3283" s="32"/>
      <c r="IT3283" s="32"/>
      <c r="IU3283" s="32"/>
      <c r="IV3283" s="32"/>
      <c r="IW3283" s="32"/>
      <c r="IX3283" s="32"/>
    </row>
    <row r="3284" spans="1:258" ht="26.4" hidden="1" outlineLevel="2">
      <c r="A3284" s="285"/>
      <c r="B3284" s="332">
        <f t="shared" si="109"/>
        <v>207</v>
      </c>
      <c r="C3284" s="26" t="s">
        <v>2185</v>
      </c>
      <c r="D3284" s="138" t="s">
        <v>2184</v>
      </c>
      <c r="E3284" s="36" t="s">
        <v>2798</v>
      </c>
      <c r="F3284" s="139" t="s">
        <v>4676</v>
      </c>
      <c r="G3284" s="39"/>
      <c r="H3284" s="44"/>
      <c r="I3284" s="83"/>
      <c r="J3284" s="39"/>
      <c r="K3284" s="246"/>
      <c r="L3284" s="82">
        <v>41671</v>
      </c>
      <c r="M3284" s="82"/>
      <c r="N3284" t="str">
        <f t="shared" si="110"/>
        <v>DUPLICATE</v>
      </c>
      <c r="O3284" s="42"/>
      <c r="P3284" s="42"/>
      <c r="Q3284" s="42"/>
      <c r="R3284" s="42"/>
      <c r="S3284" s="32"/>
      <c r="T3284" s="33"/>
      <c r="U3284" s="32"/>
      <c r="V3284" s="32"/>
      <c r="W3284" s="32"/>
      <c r="X3284" s="32"/>
      <c r="Y3284" s="32"/>
      <c r="Z3284" s="32"/>
      <c r="AA3284" s="309"/>
      <c r="AB3284" s="33"/>
      <c r="AC3284" s="32"/>
      <c r="AD3284" s="32"/>
      <c r="AE3284" s="32"/>
      <c r="AF3284" s="32"/>
      <c r="AG3284" s="32"/>
      <c r="AH3284" s="32"/>
      <c r="AI3284" s="309"/>
      <c r="AJ3284" s="33"/>
      <c r="AK3284" s="32"/>
      <c r="AL3284" s="32"/>
      <c r="AM3284" s="32"/>
      <c r="AN3284" s="32"/>
      <c r="AO3284" s="32"/>
      <c r="AP3284" s="32"/>
      <c r="AQ3284" s="309"/>
      <c r="AR3284" s="33"/>
      <c r="AS3284" s="32"/>
      <c r="AT3284" s="32"/>
      <c r="AU3284" s="32"/>
      <c r="AV3284" s="32"/>
      <c r="AW3284" s="32"/>
      <c r="AX3284" s="32"/>
      <c r="AY3284" s="309"/>
      <c r="AZ3284" s="33"/>
      <c r="BA3284" s="32"/>
      <c r="BB3284" s="32"/>
      <c r="BC3284" s="32"/>
      <c r="BD3284" s="32"/>
      <c r="BE3284" s="32"/>
      <c r="BF3284" s="32"/>
      <c r="BG3284" s="309"/>
      <c r="BH3284" s="33"/>
      <c r="BI3284" s="32"/>
      <c r="BJ3284" s="32"/>
      <c r="BK3284" s="32"/>
      <c r="BL3284" s="32"/>
      <c r="BM3284" s="32"/>
      <c r="BN3284" s="32"/>
      <c r="BO3284" s="309"/>
      <c r="BP3284" s="33"/>
      <c r="BQ3284" s="32"/>
      <c r="BR3284" s="32"/>
      <c r="BS3284" s="32"/>
      <c r="BT3284" s="32"/>
      <c r="BU3284" s="32"/>
      <c r="BV3284" s="32"/>
      <c r="BW3284" s="309"/>
      <c r="BX3284" s="33"/>
      <c r="BY3284" s="32"/>
      <c r="BZ3284" s="32"/>
      <c r="CA3284" s="32"/>
      <c r="CB3284" s="32"/>
      <c r="CC3284" s="32"/>
      <c r="CD3284" s="32"/>
      <c r="CE3284" s="309"/>
      <c r="CF3284" s="33"/>
      <c r="CG3284" s="32"/>
      <c r="CH3284" s="32"/>
      <c r="CI3284" s="32"/>
      <c r="CJ3284" s="32"/>
      <c r="CK3284" s="32"/>
      <c r="CL3284" s="32"/>
      <c r="CM3284" s="309"/>
      <c r="CN3284" s="33"/>
      <c r="CO3284" s="32"/>
      <c r="CP3284" s="32"/>
      <c r="CQ3284" s="32"/>
      <c r="CR3284" s="32"/>
      <c r="CS3284" s="32"/>
      <c r="CT3284" s="32"/>
      <c r="CU3284" s="309"/>
      <c r="CV3284" s="33"/>
      <c r="CW3284" s="32"/>
      <c r="CX3284" s="32"/>
      <c r="CY3284" s="32"/>
      <c r="CZ3284" s="32"/>
      <c r="DA3284" s="32"/>
      <c r="DB3284" s="32"/>
      <c r="DC3284" s="309"/>
      <c r="DD3284" s="33"/>
      <c r="DE3284" s="32"/>
      <c r="DF3284" s="32"/>
      <c r="DG3284" s="32"/>
      <c r="DH3284" s="32"/>
      <c r="DI3284" s="32"/>
      <c r="DJ3284" s="32"/>
      <c r="DK3284" s="309"/>
      <c r="DL3284" s="33"/>
      <c r="DM3284" s="32"/>
      <c r="DN3284" s="32"/>
      <c r="DO3284" s="32"/>
      <c r="DP3284" s="32"/>
      <c r="DQ3284" s="32"/>
      <c r="DR3284" s="32"/>
      <c r="DS3284" s="309"/>
      <c r="DT3284" s="33"/>
      <c r="DU3284" s="32"/>
      <c r="DV3284" s="32"/>
      <c r="DW3284" s="32"/>
      <c r="DX3284" s="32"/>
      <c r="DY3284" s="32"/>
      <c r="DZ3284" s="32"/>
      <c r="EA3284" s="309"/>
      <c r="EB3284" s="33"/>
      <c r="EC3284" s="32"/>
      <c r="ED3284" s="32"/>
      <c r="EE3284" s="32"/>
      <c r="EF3284" s="32"/>
      <c r="EG3284" s="32"/>
      <c r="EH3284" s="32"/>
      <c r="EI3284" s="309"/>
      <c r="EJ3284" s="33"/>
      <c r="EK3284" s="32"/>
      <c r="EL3284" s="32"/>
      <c r="EM3284" s="32"/>
      <c r="EN3284" s="32"/>
      <c r="EO3284" s="32"/>
      <c r="EP3284" s="32"/>
      <c r="EQ3284" s="309"/>
      <c r="ER3284" s="33"/>
      <c r="ES3284" s="32"/>
      <c r="ET3284" s="32"/>
      <c r="EU3284" s="32"/>
      <c r="EV3284" s="32"/>
      <c r="EW3284" s="32"/>
      <c r="EX3284" s="32"/>
      <c r="EY3284" s="309"/>
      <c r="EZ3284" s="33"/>
      <c r="FA3284" s="32"/>
      <c r="FB3284" s="32"/>
      <c r="FC3284" s="32"/>
      <c r="FD3284" s="32"/>
      <c r="FE3284" s="32"/>
      <c r="FF3284" s="32"/>
      <c r="FG3284" s="309"/>
      <c r="FH3284" s="33"/>
      <c r="FI3284" s="32"/>
      <c r="FJ3284" s="32"/>
      <c r="FK3284" s="32"/>
      <c r="FL3284" s="32"/>
      <c r="FM3284" s="32"/>
      <c r="FN3284" s="32"/>
      <c r="FO3284" s="309"/>
      <c r="FP3284" s="33"/>
      <c r="FQ3284" s="32"/>
      <c r="FR3284" s="32"/>
      <c r="FS3284" s="32"/>
      <c r="FT3284" s="32"/>
      <c r="FU3284" s="32"/>
      <c r="FV3284" s="32"/>
      <c r="FW3284" s="309"/>
      <c r="FX3284" s="33"/>
      <c r="FY3284" s="32"/>
      <c r="FZ3284" s="32"/>
      <c r="GA3284" s="32"/>
      <c r="GB3284" s="32"/>
      <c r="GC3284" s="32"/>
      <c r="GD3284" s="32"/>
      <c r="GE3284" s="309"/>
      <c r="GF3284" s="33"/>
      <c r="GG3284" s="32"/>
      <c r="GH3284" s="32"/>
      <c r="GI3284" s="32"/>
      <c r="GJ3284" s="32"/>
      <c r="GK3284" s="32"/>
      <c r="GL3284" s="32"/>
      <c r="GM3284" s="309"/>
      <c r="GN3284" s="33"/>
      <c r="GO3284" s="32"/>
      <c r="GP3284" s="32"/>
      <c r="GQ3284" s="32"/>
      <c r="GR3284" s="32"/>
      <c r="GS3284" s="32"/>
      <c r="GT3284" s="32"/>
      <c r="GU3284" s="309"/>
      <c r="GV3284" s="33"/>
      <c r="GW3284" s="32"/>
      <c r="GX3284" s="32"/>
      <c r="GY3284" s="32"/>
      <c r="GZ3284" s="32"/>
      <c r="HA3284" s="32"/>
      <c r="HB3284" s="32"/>
      <c r="HC3284" s="309"/>
      <c r="HD3284" s="33"/>
      <c r="HE3284" s="32"/>
      <c r="HF3284" s="32"/>
      <c r="HG3284" s="32"/>
      <c r="HH3284" s="32"/>
      <c r="HI3284" s="32"/>
      <c r="HJ3284" s="32"/>
      <c r="HK3284" s="309"/>
      <c r="HL3284" s="33"/>
      <c r="HM3284" s="32"/>
      <c r="HN3284" s="32"/>
      <c r="HO3284" s="32"/>
      <c r="HP3284" s="32"/>
      <c r="HQ3284" s="32"/>
      <c r="HR3284" s="32"/>
      <c r="HS3284" s="309"/>
      <c r="HT3284" s="33"/>
      <c r="HU3284" s="32"/>
      <c r="HV3284" s="32"/>
      <c r="HW3284" s="32"/>
      <c r="HX3284" s="32"/>
      <c r="HY3284" s="32"/>
      <c r="HZ3284" s="32"/>
      <c r="IA3284" s="309"/>
      <c r="IB3284" s="33"/>
      <c r="IC3284" s="32"/>
      <c r="ID3284" s="32"/>
      <c r="IE3284" s="32"/>
      <c r="IF3284" s="32"/>
      <c r="IG3284" s="32"/>
      <c r="IH3284" s="32"/>
      <c r="II3284" s="309"/>
      <c r="IJ3284" s="33"/>
      <c r="IK3284" s="32"/>
      <c r="IL3284" s="32"/>
      <c r="IM3284" s="32"/>
      <c r="IN3284" s="32"/>
      <c r="IO3284" s="32"/>
      <c r="IP3284" s="32"/>
      <c r="IQ3284" s="309"/>
      <c r="IR3284" s="33"/>
      <c r="IS3284" s="32"/>
      <c r="IT3284" s="32"/>
      <c r="IU3284" s="32"/>
      <c r="IV3284" s="32"/>
      <c r="IW3284" s="32"/>
      <c r="IX3284" s="32"/>
    </row>
    <row r="3285" spans="1:258" ht="15" hidden="1" outlineLevel="2">
      <c r="A3285" s="285"/>
      <c r="B3285" s="332">
        <f t="shared" si="109"/>
        <v>207</v>
      </c>
      <c r="C3285" s="26" t="s">
        <v>1330</v>
      </c>
      <c r="D3285" s="48" t="s">
        <v>2826</v>
      </c>
      <c r="E3285" s="246" t="s">
        <v>1156</v>
      </c>
      <c r="F3285" s="246" t="s">
        <v>4676</v>
      </c>
      <c r="G3285" s="39"/>
      <c r="H3285" s="44"/>
      <c r="I3285" s="83"/>
      <c r="J3285" s="39"/>
      <c r="K3285" s="246"/>
      <c r="L3285" s="82">
        <v>40940</v>
      </c>
      <c r="M3285" s="82"/>
      <c r="N3285" t="str">
        <f t="shared" si="110"/>
        <v>DUPLICATE</v>
      </c>
      <c r="O3285" s="42"/>
      <c r="P3285" s="42"/>
      <c r="Q3285" s="42"/>
      <c r="R3285" s="42"/>
      <c r="S3285" s="32"/>
      <c r="T3285" s="33"/>
      <c r="U3285" s="32"/>
      <c r="V3285" s="32"/>
      <c r="W3285" s="32"/>
      <c r="X3285" s="32"/>
      <c r="Y3285" s="32"/>
      <c r="Z3285" s="32"/>
      <c r="AA3285" s="309"/>
      <c r="AB3285" s="33"/>
      <c r="AC3285" s="32"/>
      <c r="AD3285" s="32"/>
      <c r="AE3285" s="32"/>
      <c r="AF3285" s="32"/>
      <c r="AG3285" s="32"/>
      <c r="AH3285" s="32"/>
      <c r="AI3285" s="309"/>
      <c r="AJ3285" s="33"/>
      <c r="AK3285" s="32"/>
      <c r="AL3285" s="32"/>
      <c r="AM3285" s="32"/>
      <c r="AN3285" s="32"/>
      <c r="AO3285" s="32"/>
      <c r="AP3285" s="32"/>
      <c r="AQ3285" s="309"/>
      <c r="AR3285" s="33"/>
      <c r="AS3285" s="32"/>
      <c r="AT3285" s="32"/>
      <c r="AU3285" s="32"/>
      <c r="AV3285" s="32"/>
      <c r="AW3285" s="32"/>
      <c r="AX3285" s="32"/>
      <c r="AY3285" s="309"/>
      <c r="AZ3285" s="33"/>
      <c r="BA3285" s="32"/>
      <c r="BB3285" s="32"/>
      <c r="BC3285" s="32"/>
      <c r="BD3285" s="32"/>
      <c r="BE3285" s="32"/>
      <c r="BF3285" s="32"/>
      <c r="BG3285" s="309"/>
      <c r="BH3285" s="33"/>
      <c r="BI3285" s="32"/>
      <c r="BJ3285" s="32"/>
      <c r="BK3285" s="32"/>
      <c r="BL3285" s="32"/>
      <c r="BM3285" s="32"/>
      <c r="BN3285" s="32"/>
      <c r="BO3285" s="309"/>
      <c r="BP3285" s="33"/>
      <c r="BQ3285" s="32"/>
      <c r="BR3285" s="32"/>
      <c r="BS3285" s="32"/>
      <c r="BT3285" s="32"/>
      <c r="BU3285" s="32"/>
      <c r="BV3285" s="32"/>
      <c r="BW3285" s="309"/>
      <c r="BX3285" s="33"/>
      <c r="BY3285" s="32"/>
      <c r="BZ3285" s="32"/>
      <c r="CA3285" s="32"/>
      <c r="CB3285" s="32"/>
      <c r="CC3285" s="32"/>
      <c r="CD3285" s="32"/>
      <c r="CE3285" s="309"/>
      <c r="CF3285" s="33"/>
      <c r="CG3285" s="32"/>
      <c r="CH3285" s="32"/>
      <c r="CI3285" s="32"/>
      <c r="CJ3285" s="32"/>
      <c r="CK3285" s="32"/>
      <c r="CL3285" s="32"/>
      <c r="CM3285" s="309"/>
      <c r="CN3285" s="33"/>
      <c r="CO3285" s="32"/>
      <c r="CP3285" s="32"/>
      <c r="CQ3285" s="32"/>
      <c r="CR3285" s="32"/>
      <c r="CS3285" s="32"/>
      <c r="CT3285" s="32"/>
      <c r="CU3285" s="309"/>
      <c r="CV3285" s="33"/>
      <c r="CW3285" s="32"/>
      <c r="CX3285" s="32"/>
      <c r="CY3285" s="32"/>
      <c r="CZ3285" s="32"/>
      <c r="DA3285" s="32"/>
      <c r="DB3285" s="32"/>
      <c r="DC3285" s="309"/>
      <c r="DD3285" s="33"/>
      <c r="DE3285" s="32"/>
      <c r="DF3285" s="32"/>
      <c r="DG3285" s="32"/>
      <c r="DH3285" s="32"/>
      <c r="DI3285" s="32"/>
      <c r="DJ3285" s="32"/>
      <c r="DK3285" s="309"/>
      <c r="DL3285" s="33"/>
      <c r="DM3285" s="32"/>
      <c r="DN3285" s="32"/>
      <c r="DO3285" s="32"/>
      <c r="DP3285" s="32"/>
      <c r="DQ3285" s="32"/>
      <c r="DR3285" s="32"/>
      <c r="DS3285" s="309"/>
      <c r="DT3285" s="33"/>
      <c r="DU3285" s="32"/>
      <c r="DV3285" s="32"/>
      <c r="DW3285" s="32"/>
      <c r="DX3285" s="32"/>
      <c r="DY3285" s="32"/>
      <c r="DZ3285" s="32"/>
      <c r="EA3285" s="309"/>
      <c r="EB3285" s="33"/>
      <c r="EC3285" s="32"/>
      <c r="ED3285" s="32"/>
      <c r="EE3285" s="32"/>
      <c r="EF3285" s="32"/>
      <c r="EG3285" s="32"/>
      <c r="EH3285" s="32"/>
      <c r="EI3285" s="309"/>
      <c r="EJ3285" s="33"/>
      <c r="EK3285" s="32"/>
      <c r="EL3285" s="32"/>
      <c r="EM3285" s="32"/>
      <c r="EN3285" s="32"/>
      <c r="EO3285" s="32"/>
      <c r="EP3285" s="32"/>
      <c r="EQ3285" s="309"/>
      <c r="ER3285" s="33"/>
      <c r="ES3285" s="32"/>
      <c r="ET3285" s="32"/>
      <c r="EU3285" s="32"/>
      <c r="EV3285" s="32"/>
      <c r="EW3285" s="32"/>
      <c r="EX3285" s="32"/>
      <c r="EY3285" s="309"/>
      <c r="EZ3285" s="33"/>
      <c r="FA3285" s="32"/>
      <c r="FB3285" s="32"/>
      <c r="FC3285" s="32"/>
      <c r="FD3285" s="32"/>
      <c r="FE3285" s="32"/>
      <c r="FF3285" s="32"/>
      <c r="FG3285" s="309"/>
      <c r="FH3285" s="33"/>
      <c r="FI3285" s="32"/>
      <c r="FJ3285" s="32"/>
      <c r="FK3285" s="32"/>
      <c r="FL3285" s="32"/>
      <c r="FM3285" s="32"/>
      <c r="FN3285" s="32"/>
      <c r="FO3285" s="309"/>
      <c r="FP3285" s="33"/>
      <c r="FQ3285" s="32"/>
      <c r="FR3285" s="32"/>
      <c r="FS3285" s="32"/>
      <c r="FT3285" s="32"/>
      <c r="FU3285" s="32"/>
      <c r="FV3285" s="32"/>
      <c r="FW3285" s="309"/>
      <c r="FX3285" s="33"/>
      <c r="FY3285" s="32"/>
      <c r="FZ3285" s="32"/>
      <c r="GA3285" s="32"/>
      <c r="GB3285" s="32"/>
      <c r="GC3285" s="32"/>
      <c r="GD3285" s="32"/>
      <c r="GE3285" s="309"/>
      <c r="GF3285" s="33"/>
      <c r="GG3285" s="32"/>
      <c r="GH3285" s="32"/>
      <c r="GI3285" s="32"/>
      <c r="GJ3285" s="32"/>
      <c r="GK3285" s="32"/>
      <c r="GL3285" s="32"/>
      <c r="GM3285" s="309"/>
      <c r="GN3285" s="33"/>
      <c r="GO3285" s="32"/>
      <c r="GP3285" s="32"/>
      <c r="GQ3285" s="32"/>
      <c r="GR3285" s="32"/>
      <c r="GS3285" s="32"/>
      <c r="GT3285" s="32"/>
      <c r="GU3285" s="309"/>
      <c r="GV3285" s="33"/>
      <c r="GW3285" s="32"/>
      <c r="GX3285" s="32"/>
      <c r="GY3285" s="32"/>
      <c r="GZ3285" s="32"/>
      <c r="HA3285" s="32"/>
      <c r="HB3285" s="32"/>
      <c r="HC3285" s="309"/>
      <c r="HD3285" s="33"/>
      <c r="HE3285" s="32"/>
      <c r="HF3285" s="32"/>
      <c r="HG3285" s="32"/>
      <c r="HH3285" s="32"/>
      <c r="HI3285" s="32"/>
      <c r="HJ3285" s="32"/>
      <c r="HK3285" s="309"/>
      <c r="HL3285" s="33"/>
      <c r="HM3285" s="32"/>
      <c r="HN3285" s="32"/>
      <c r="HO3285" s="32"/>
      <c r="HP3285" s="32"/>
      <c r="HQ3285" s="32"/>
      <c r="HR3285" s="32"/>
      <c r="HS3285" s="309"/>
      <c r="HT3285" s="33"/>
      <c r="HU3285" s="32"/>
      <c r="HV3285" s="32"/>
      <c r="HW3285" s="32"/>
      <c r="HX3285" s="32"/>
      <c r="HY3285" s="32"/>
      <c r="HZ3285" s="32"/>
      <c r="IA3285" s="309"/>
      <c r="IB3285" s="33"/>
      <c r="IC3285" s="32"/>
      <c r="ID3285" s="32"/>
      <c r="IE3285" s="32"/>
      <c r="IF3285" s="32"/>
      <c r="IG3285" s="32"/>
      <c r="IH3285" s="32"/>
      <c r="II3285" s="309"/>
      <c r="IJ3285" s="33"/>
      <c r="IK3285" s="32"/>
      <c r="IL3285" s="32"/>
      <c r="IM3285" s="32"/>
      <c r="IN3285" s="32"/>
      <c r="IO3285" s="32"/>
      <c r="IP3285" s="32"/>
      <c r="IQ3285" s="309"/>
      <c r="IR3285" s="33"/>
      <c r="IS3285" s="32"/>
      <c r="IT3285" s="32"/>
      <c r="IU3285" s="32"/>
      <c r="IV3285" s="32"/>
      <c r="IW3285" s="32"/>
      <c r="IX3285" s="32"/>
    </row>
    <row r="3286" spans="1:258" ht="15" hidden="1" outlineLevel="2">
      <c r="A3286" s="285"/>
      <c r="B3286" s="332">
        <f t="shared" si="109"/>
        <v>207</v>
      </c>
      <c r="C3286" s="26" t="s">
        <v>2821</v>
      </c>
      <c r="D3286" s="138" t="s">
        <v>2820</v>
      </c>
      <c r="E3286" s="36" t="s">
        <v>2798</v>
      </c>
      <c r="F3286" s="139" t="s">
        <v>4676</v>
      </c>
      <c r="G3286" s="39"/>
      <c r="H3286" s="44"/>
      <c r="I3286" s="83"/>
      <c r="J3286" s="39"/>
      <c r="K3286" s="246"/>
      <c r="L3286" s="82">
        <v>41671</v>
      </c>
      <c r="M3286" s="82"/>
      <c r="N3286" t="str">
        <f t="shared" si="110"/>
        <v>DUPLICATE</v>
      </c>
      <c r="O3286" s="42"/>
      <c r="P3286" s="42"/>
      <c r="Q3286" s="42"/>
      <c r="R3286" s="42"/>
      <c r="S3286" s="32"/>
      <c r="T3286" s="33"/>
      <c r="U3286" s="32"/>
      <c r="V3286" s="32"/>
      <c r="W3286" s="32"/>
      <c r="X3286" s="32"/>
      <c r="Y3286" s="32"/>
      <c r="Z3286" s="32"/>
      <c r="AA3286" s="309"/>
      <c r="AB3286" s="33"/>
      <c r="AC3286" s="32"/>
      <c r="AD3286" s="32"/>
      <c r="AE3286" s="32"/>
      <c r="AF3286" s="32"/>
      <c r="AG3286" s="32"/>
      <c r="AH3286" s="32"/>
      <c r="AI3286" s="309"/>
      <c r="AJ3286" s="33"/>
      <c r="AK3286" s="32"/>
      <c r="AL3286" s="32"/>
      <c r="AM3286" s="32"/>
      <c r="AN3286" s="32"/>
      <c r="AO3286" s="32"/>
      <c r="AP3286" s="32"/>
      <c r="AQ3286" s="309"/>
      <c r="AR3286" s="33"/>
      <c r="AS3286" s="32"/>
      <c r="AT3286" s="32"/>
      <c r="AU3286" s="32"/>
      <c r="AV3286" s="32"/>
      <c r="AW3286" s="32"/>
      <c r="AX3286" s="32"/>
      <c r="AY3286" s="309"/>
      <c r="AZ3286" s="33"/>
      <c r="BA3286" s="32"/>
      <c r="BB3286" s="32"/>
      <c r="BC3286" s="32"/>
      <c r="BD3286" s="32"/>
      <c r="BE3286" s="32"/>
      <c r="BF3286" s="32"/>
      <c r="BG3286" s="309"/>
      <c r="BH3286" s="33"/>
      <c r="BI3286" s="32"/>
      <c r="BJ3286" s="32"/>
      <c r="BK3286" s="32"/>
      <c r="BL3286" s="32"/>
      <c r="BM3286" s="32"/>
      <c r="BN3286" s="32"/>
      <c r="BO3286" s="309"/>
      <c r="BP3286" s="33"/>
      <c r="BQ3286" s="32"/>
      <c r="BR3286" s="32"/>
      <c r="BS3286" s="32"/>
      <c r="BT3286" s="32"/>
      <c r="BU3286" s="32"/>
      <c r="BV3286" s="32"/>
      <c r="BW3286" s="309"/>
      <c r="BX3286" s="33"/>
      <c r="BY3286" s="32"/>
      <c r="BZ3286" s="32"/>
      <c r="CA3286" s="32"/>
      <c r="CB3286" s="32"/>
      <c r="CC3286" s="32"/>
      <c r="CD3286" s="32"/>
      <c r="CE3286" s="309"/>
      <c r="CF3286" s="33"/>
      <c r="CG3286" s="32"/>
      <c r="CH3286" s="32"/>
      <c r="CI3286" s="32"/>
      <c r="CJ3286" s="32"/>
      <c r="CK3286" s="32"/>
      <c r="CL3286" s="32"/>
      <c r="CM3286" s="309"/>
      <c r="CN3286" s="33"/>
      <c r="CO3286" s="32"/>
      <c r="CP3286" s="32"/>
      <c r="CQ3286" s="32"/>
      <c r="CR3286" s="32"/>
      <c r="CS3286" s="32"/>
      <c r="CT3286" s="32"/>
      <c r="CU3286" s="309"/>
      <c r="CV3286" s="33"/>
      <c r="CW3286" s="32"/>
      <c r="CX3286" s="32"/>
      <c r="CY3286" s="32"/>
      <c r="CZ3286" s="32"/>
      <c r="DA3286" s="32"/>
      <c r="DB3286" s="32"/>
      <c r="DC3286" s="309"/>
      <c r="DD3286" s="33"/>
      <c r="DE3286" s="32"/>
      <c r="DF3286" s="32"/>
      <c r="DG3286" s="32"/>
      <c r="DH3286" s="32"/>
      <c r="DI3286" s="32"/>
      <c r="DJ3286" s="32"/>
      <c r="DK3286" s="309"/>
      <c r="DL3286" s="33"/>
      <c r="DM3286" s="32"/>
      <c r="DN3286" s="32"/>
      <c r="DO3286" s="32"/>
      <c r="DP3286" s="32"/>
      <c r="DQ3286" s="32"/>
      <c r="DR3286" s="32"/>
      <c r="DS3286" s="309"/>
      <c r="DT3286" s="33"/>
      <c r="DU3286" s="32"/>
      <c r="DV3286" s="32"/>
      <c r="DW3286" s="32"/>
      <c r="DX3286" s="32"/>
      <c r="DY3286" s="32"/>
      <c r="DZ3286" s="32"/>
      <c r="EA3286" s="309"/>
      <c r="EB3286" s="33"/>
      <c r="EC3286" s="32"/>
      <c r="ED3286" s="32"/>
      <c r="EE3286" s="32"/>
      <c r="EF3286" s="32"/>
      <c r="EG3286" s="32"/>
      <c r="EH3286" s="32"/>
      <c r="EI3286" s="309"/>
      <c r="EJ3286" s="33"/>
      <c r="EK3286" s="32"/>
      <c r="EL3286" s="32"/>
      <c r="EM3286" s="32"/>
      <c r="EN3286" s="32"/>
      <c r="EO3286" s="32"/>
      <c r="EP3286" s="32"/>
      <c r="EQ3286" s="309"/>
      <c r="ER3286" s="33"/>
      <c r="ES3286" s="32"/>
      <c r="ET3286" s="32"/>
      <c r="EU3286" s="32"/>
      <c r="EV3286" s="32"/>
      <c r="EW3286" s="32"/>
      <c r="EX3286" s="32"/>
      <c r="EY3286" s="309"/>
      <c r="EZ3286" s="33"/>
      <c r="FA3286" s="32"/>
      <c r="FB3286" s="32"/>
      <c r="FC3286" s="32"/>
      <c r="FD3286" s="32"/>
      <c r="FE3286" s="32"/>
      <c r="FF3286" s="32"/>
      <c r="FG3286" s="309"/>
      <c r="FH3286" s="33"/>
      <c r="FI3286" s="32"/>
      <c r="FJ3286" s="32"/>
      <c r="FK3286" s="32"/>
      <c r="FL3286" s="32"/>
      <c r="FM3286" s="32"/>
      <c r="FN3286" s="32"/>
      <c r="FO3286" s="309"/>
      <c r="FP3286" s="33"/>
      <c r="FQ3286" s="32"/>
      <c r="FR3286" s="32"/>
      <c r="FS3286" s="32"/>
      <c r="FT3286" s="32"/>
      <c r="FU3286" s="32"/>
      <c r="FV3286" s="32"/>
      <c r="FW3286" s="309"/>
      <c r="FX3286" s="33"/>
      <c r="FY3286" s="32"/>
      <c r="FZ3286" s="32"/>
      <c r="GA3286" s="32"/>
      <c r="GB3286" s="32"/>
      <c r="GC3286" s="32"/>
      <c r="GD3286" s="32"/>
      <c r="GE3286" s="309"/>
      <c r="GF3286" s="33"/>
      <c r="GG3286" s="32"/>
      <c r="GH3286" s="32"/>
      <c r="GI3286" s="32"/>
      <c r="GJ3286" s="32"/>
      <c r="GK3286" s="32"/>
      <c r="GL3286" s="32"/>
      <c r="GM3286" s="309"/>
      <c r="GN3286" s="33"/>
      <c r="GO3286" s="32"/>
      <c r="GP3286" s="32"/>
      <c r="GQ3286" s="32"/>
      <c r="GR3286" s="32"/>
      <c r="GS3286" s="32"/>
      <c r="GT3286" s="32"/>
      <c r="GU3286" s="309"/>
      <c r="GV3286" s="33"/>
      <c r="GW3286" s="32"/>
      <c r="GX3286" s="32"/>
      <c r="GY3286" s="32"/>
      <c r="GZ3286" s="32"/>
      <c r="HA3286" s="32"/>
      <c r="HB3286" s="32"/>
      <c r="HC3286" s="309"/>
      <c r="HD3286" s="33"/>
      <c r="HE3286" s="32"/>
      <c r="HF3286" s="32"/>
      <c r="HG3286" s="32"/>
      <c r="HH3286" s="32"/>
      <c r="HI3286" s="32"/>
      <c r="HJ3286" s="32"/>
      <c r="HK3286" s="309"/>
      <c r="HL3286" s="33"/>
      <c r="HM3286" s="32"/>
      <c r="HN3286" s="32"/>
      <c r="HO3286" s="32"/>
      <c r="HP3286" s="32"/>
      <c r="HQ3286" s="32"/>
      <c r="HR3286" s="32"/>
      <c r="HS3286" s="309"/>
      <c r="HT3286" s="33"/>
      <c r="HU3286" s="32"/>
      <c r="HV3286" s="32"/>
      <c r="HW3286" s="32"/>
      <c r="HX3286" s="32"/>
      <c r="HY3286" s="32"/>
      <c r="HZ3286" s="32"/>
      <c r="IA3286" s="309"/>
      <c r="IB3286" s="33"/>
      <c r="IC3286" s="32"/>
      <c r="ID3286" s="32"/>
      <c r="IE3286" s="32"/>
      <c r="IF3286" s="32"/>
      <c r="IG3286" s="32"/>
      <c r="IH3286" s="32"/>
      <c r="II3286" s="309"/>
      <c r="IJ3286" s="33"/>
      <c r="IK3286" s="32"/>
      <c r="IL3286" s="32"/>
      <c r="IM3286" s="32"/>
      <c r="IN3286" s="32"/>
      <c r="IO3286" s="32"/>
      <c r="IP3286" s="32"/>
      <c r="IQ3286" s="309"/>
      <c r="IR3286" s="33"/>
      <c r="IS3286" s="32"/>
      <c r="IT3286" s="32"/>
      <c r="IU3286" s="32"/>
      <c r="IV3286" s="32"/>
      <c r="IW3286" s="32"/>
      <c r="IX3286" s="32"/>
    </row>
    <row r="3287" spans="1:258" ht="15" hidden="1" outlineLevel="2">
      <c r="A3287" s="285"/>
      <c r="B3287" s="332">
        <f t="shared" si="109"/>
        <v>207</v>
      </c>
      <c r="C3287" s="26" t="s">
        <v>484</v>
      </c>
      <c r="D3287" s="138" t="s">
        <v>483</v>
      </c>
      <c r="E3287" s="36" t="s">
        <v>2798</v>
      </c>
      <c r="F3287" s="139" t="s">
        <v>4676</v>
      </c>
      <c r="G3287" s="39"/>
      <c r="H3287" s="44"/>
      <c r="I3287" s="83"/>
      <c r="J3287" s="39"/>
      <c r="K3287" s="246"/>
      <c r="L3287" s="82">
        <v>41671</v>
      </c>
      <c r="M3287" s="82"/>
      <c r="N3287" t="str">
        <f t="shared" si="110"/>
        <v>DUPLICATE</v>
      </c>
      <c r="O3287" s="42"/>
      <c r="P3287" s="42"/>
      <c r="Q3287" s="42"/>
      <c r="R3287" s="42"/>
      <c r="S3287" s="32"/>
      <c r="T3287" s="33"/>
      <c r="U3287" s="32"/>
      <c r="V3287" s="32"/>
      <c r="W3287" s="32"/>
      <c r="X3287" s="32"/>
      <c r="Y3287" s="32"/>
      <c r="Z3287" s="32"/>
      <c r="AA3287" s="309"/>
      <c r="AB3287" s="33"/>
      <c r="AC3287" s="32"/>
      <c r="AD3287" s="32"/>
      <c r="AE3287" s="32"/>
      <c r="AF3287" s="32"/>
      <c r="AG3287" s="32"/>
      <c r="AH3287" s="32"/>
      <c r="AI3287" s="309"/>
      <c r="AJ3287" s="33"/>
      <c r="AK3287" s="32"/>
      <c r="AL3287" s="32"/>
      <c r="AM3287" s="32"/>
      <c r="AN3287" s="32"/>
      <c r="AO3287" s="32"/>
      <c r="AP3287" s="32"/>
      <c r="AQ3287" s="309"/>
      <c r="AR3287" s="33"/>
      <c r="AS3287" s="32"/>
      <c r="AT3287" s="32"/>
      <c r="AU3287" s="32"/>
      <c r="AV3287" s="32"/>
      <c r="AW3287" s="32"/>
      <c r="AX3287" s="32"/>
      <c r="AY3287" s="309"/>
      <c r="AZ3287" s="33"/>
      <c r="BA3287" s="32"/>
      <c r="BB3287" s="32"/>
      <c r="BC3287" s="32"/>
      <c r="BD3287" s="32"/>
      <c r="BE3287" s="32"/>
      <c r="BF3287" s="32"/>
      <c r="BG3287" s="309"/>
      <c r="BH3287" s="33"/>
      <c r="BI3287" s="32"/>
      <c r="BJ3287" s="32"/>
      <c r="BK3287" s="32"/>
      <c r="BL3287" s="32"/>
      <c r="BM3287" s="32"/>
      <c r="BN3287" s="32"/>
      <c r="BO3287" s="309"/>
      <c r="BP3287" s="33"/>
      <c r="BQ3287" s="32"/>
      <c r="BR3287" s="32"/>
      <c r="BS3287" s="32"/>
      <c r="BT3287" s="32"/>
      <c r="BU3287" s="32"/>
      <c r="BV3287" s="32"/>
      <c r="BW3287" s="309"/>
      <c r="BX3287" s="33"/>
      <c r="BY3287" s="32"/>
      <c r="BZ3287" s="32"/>
      <c r="CA3287" s="32"/>
      <c r="CB3287" s="32"/>
      <c r="CC3287" s="32"/>
      <c r="CD3287" s="32"/>
      <c r="CE3287" s="309"/>
      <c r="CF3287" s="33"/>
      <c r="CG3287" s="32"/>
      <c r="CH3287" s="32"/>
      <c r="CI3287" s="32"/>
      <c r="CJ3287" s="32"/>
      <c r="CK3287" s="32"/>
      <c r="CL3287" s="32"/>
      <c r="CM3287" s="309"/>
      <c r="CN3287" s="33"/>
      <c r="CO3287" s="32"/>
      <c r="CP3287" s="32"/>
      <c r="CQ3287" s="32"/>
      <c r="CR3287" s="32"/>
      <c r="CS3287" s="32"/>
      <c r="CT3287" s="32"/>
      <c r="CU3287" s="309"/>
      <c r="CV3287" s="33"/>
      <c r="CW3287" s="32"/>
      <c r="CX3287" s="32"/>
      <c r="CY3287" s="32"/>
      <c r="CZ3287" s="32"/>
      <c r="DA3287" s="32"/>
      <c r="DB3287" s="32"/>
      <c r="DC3287" s="309"/>
      <c r="DD3287" s="33"/>
      <c r="DE3287" s="32"/>
      <c r="DF3287" s="32"/>
      <c r="DG3287" s="32"/>
      <c r="DH3287" s="32"/>
      <c r="DI3287" s="32"/>
      <c r="DJ3287" s="32"/>
      <c r="DK3287" s="309"/>
      <c r="DL3287" s="33"/>
      <c r="DM3287" s="32"/>
      <c r="DN3287" s="32"/>
      <c r="DO3287" s="32"/>
      <c r="DP3287" s="32"/>
      <c r="DQ3287" s="32"/>
      <c r="DR3287" s="32"/>
      <c r="DS3287" s="309"/>
      <c r="DT3287" s="33"/>
      <c r="DU3287" s="32"/>
      <c r="DV3287" s="32"/>
      <c r="DW3287" s="32"/>
      <c r="DX3287" s="32"/>
      <c r="DY3287" s="32"/>
      <c r="DZ3287" s="32"/>
      <c r="EA3287" s="309"/>
      <c r="EB3287" s="33"/>
      <c r="EC3287" s="32"/>
      <c r="ED3287" s="32"/>
      <c r="EE3287" s="32"/>
      <c r="EF3287" s="32"/>
      <c r="EG3287" s="32"/>
      <c r="EH3287" s="32"/>
      <c r="EI3287" s="309"/>
      <c r="EJ3287" s="33"/>
      <c r="EK3287" s="32"/>
      <c r="EL3287" s="32"/>
      <c r="EM3287" s="32"/>
      <c r="EN3287" s="32"/>
      <c r="EO3287" s="32"/>
      <c r="EP3287" s="32"/>
      <c r="EQ3287" s="309"/>
      <c r="ER3287" s="33"/>
      <c r="ES3287" s="32"/>
      <c r="ET3287" s="32"/>
      <c r="EU3287" s="32"/>
      <c r="EV3287" s="32"/>
      <c r="EW3287" s="32"/>
      <c r="EX3287" s="32"/>
      <c r="EY3287" s="309"/>
      <c r="EZ3287" s="33"/>
      <c r="FA3287" s="32"/>
      <c r="FB3287" s="32"/>
      <c r="FC3287" s="32"/>
      <c r="FD3287" s="32"/>
      <c r="FE3287" s="32"/>
      <c r="FF3287" s="32"/>
      <c r="FG3287" s="309"/>
      <c r="FH3287" s="33"/>
      <c r="FI3287" s="32"/>
      <c r="FJ3287" s="32"/>
      <c r="FK3287" s="32"/>
      <c r="FL3287" s="32"/>
      <c r="FM3287" s="32"/>
      <c r="FN3287" s="32"/>
      <c r="FO3287" s="309"/>
      <c r="FP3287" s="33"/>
      <c r="FQ3287" s="32"/>
      <c r="FR3287" s="32"/>
      <c r="FS3287" s="32"/>
      <c r="FT3287" s="32"/>
      <c r="FU3287" s="32"/>
      <c r="FV3287" s="32"/>
      <c r="FW3287" s="309"/>
      <c r="FX3287" s="33"/>
      <c r="FY3287" s="32"/>
      <c r="FZ3287" s="32"/>
      <c r="GA3287" s="32"/>
      <c r="GB3287" s="32"/>
      <c r="GC3287" s="32"/>
      <c r="GD3287" s="32"/>
      <c r="GE3287" s="309"/>
      <c r="GF3287" s="33"/>
      <c r="GG3287" s="32"/>
      <c r="GH3287" s="32"/>
      <c r="GI3287" s="32"/>
      <c r="GJ3287" s="32"/>
      <c r="GK3287" s="32"/>
      <c r="GL3287" s="32"/>
      <c r="GM3287" s="309"/>
      <c r="GN3287" s="33"/>
      <c r="GO3287" s="32"/>
      <c r="GP3287" s="32"/>
      <c r="GQ3287" s="32"/>
      <c r="GR3287" s="32"/>
      <c r="GS3287" s="32"/>
      <c r="GT3287" s="32"/>
      <c r="GU3287" s="309"/>
      <c r="GV3287" s="33"/>
      <c r="GW3287" s="32"/>
      <c r="GX3287" s="32"/>
      <c r="GY3287" s="32"/>
      <c r="GZ3287" s="32"/>
      <c r="HA3287" s="32"/>
      <c r="HB3287" s="32"/>
      <c r="HC3287" s="309"/>
      <c r="HD3287" s="33"/>
      <c r="HE3287" s="32"/>
      <c r="HF3287" s="32"/>
      <c r="HG3287" s="32"/>
      <c r="HH3287" s="32"/>
      <c r="HI3287" s="32"/>
      <c r="HJ3287" s="32"/>
      <c r="HK3287" s="309"/>
      <c r="HL3287" s="33"/>
      <c r="HM3287" s="32"/>
      <c r="HN3287" s="32"/>
      <c r="HO3287" s="32"/>
      <c r="HP3287" s="32"/>
      <c r="HQ3287" s="32"/>
      <c r="HR3287" s="32"/>
      <c r="HS3287" s="309"/>
      <c r="HT3287" s="33"/>
      <c r="HU3287" s="32"/>
      <c r="HV3287" s="32"/>
      <c r="HW3287" s="32"/>
      <c r="HX3287" s="32"/>
      <c r="HY3287" s="32"/>
      <c r="HZ3287" s="32"/>
      <c r="IA3287" s="309"/>
      <c r="IB3287" s="33"/>
      <c r="IC3287" s="32"/>
      <c r="ID3287" s="32"/>
      <c r="IE3287" s="32"/>
      <c r="IF3287" s="32"/>
      <c r="IG3287" s="32"/>
      <c r="IH3287" s="32"/>
      <c r="II3287" s="309"/>
      <c r="IJ3287" s="33"/>
      <c r="IK3287" s="32"/>
      <c r="IL3287" s="32"/>
      <c r="IM3287" s="32"/>
      <c r="IN3287" s="32"/>
      <c r="IO3287" s="32"/>
      <c r="IP3287" s="32"/>
      <c r="IQ3287" s="309"/>
      <c r="IR3287" s="33"/>
      <c r="IS3287" s="32"/>
      <c r="IT3287" s="32"/>
      <c r="IU3287" s="32"/>
      <c r="IV3287" s="32"/>
      <c r="IW3287" s="32"/>
      <c r="IX3287" s="32"/>
    </row>
    <row r="3288" spans="1:258" ht="15" hidden="1" outlineLevel="2">
      <c r="A3288" s="285"/>
      <c r="B3288" s="332">
        <f t="shared" si="109"/>
        <v>207</v>
      </c>
      <c r="C3288" s="26" t="s">
        <v>2819</v>
      </c>
      <c r="D3288" s="138" t="s">
        <v>2818</v>
      </c>
      <c r="E3288" s="36" t="s">
        <v>2798</v>
      </c>
      <c r="F3288" s="139" t="s">
        <v>4676</v>
      </c>
      <c r="G3288" s="39"/>
      <c r="H3288" s="44"/>
      <c r="I3288" s="83"/>
      <c r="J3288" s="39"/>
      <c r="K3288" s="246"/>
      <c r="L3288" s="82">
        <v>41671</v>
      </c>
      <c r="M3288" s="82"/>
      <c r="N3288" t="str">
        <f t="shared" si="110"/>
        <v>DUPLICATE</v>
      </c>
      <c r="O3288" s="42"/>
      <c r="P3288" s="42"/>
      <c r="Q3288" s="42"/>
      <c r="R3288" s="42"/>
      <c r="S3288" s="32"/>
      <c r="T3288" s="33"/>
      <c r="U3288" s="32"/>
      <c r="V3288" s="32"/>
      <c r="W3288" s="32"/>
      <c r="X3288" s="32"/>
      <c r="Y3288" s="32"/>
      <c r="Z3288" s="32"/>
      <c r="AA3288" s="309"/>
      <c r="AB3288" s="33"/>
      <c r="AC3288" s="32"/>
      <c r="AD3288" s="32"/>
      <c r="AE3288" s="32"/>
      <c r="AF3288" s="32"/>
      <c r="AG3288" s="32"/>
      <c r="AH3288" s="32"/>
      <c r="AI3288" s="309"/>
      <c r="AJ3288" s="33"/>
      <c r="AK3288" s="32"/>
      <c r="AL3288" s="32"/>
      <c r="AM3288" s="32"/>
      <c r="AN3288" s="32"/>
      <c r="AO3288" s="32"/>
      <c r="AP3288" s="32"/>
      <c r="AQ3288" s="309"/>
      <c r="AR3288" s="33"/>
      <c r="AS3288" s="32"/>
      <c r="AT3288" s="32"/>
      <c r="AU3288" s="32"/>
      <c r="AV3288" s="32"/>
      <c r="AW3288" s="32"/>
      <c r="AX3288" s="32"/>
      <c r="AY3288" s="309"/>
      <c r="AZ3288" s="33"/>
      <c r="BA3288" s="32"/>
      <c r="BB3288" s="32"/>
      <c r="BC3288" s="32"/>
      <c r="BD3288" s="32"/>
      <c r="BE3288" s="32"/>
      <c r="BF3288" s="32"/>
      <c r="BG3288" s="309"/>
      <c r="BH3288" s="33"/>
      <c r="BI3288" s="32"/>
      <c r="BJ3288" s="32"/>
      <c r="BK3288" s="32"/>
      <c r="BL3288" s="32"/>
      <c r="BM3288" s="32"/>
      <c r="BN3288" s="32"/>
      <c r="BO3288" s="309"/>
      <c r="BP3288" s="33"/>
      <c r="BQ3288" s="32"/>
      <c r="BR3288" s="32"/>
      <c r="BS3288" s="32"/>
      <c r="BT3288" s="32"/>
      <c r="BU3288" s="32"/>
      <c r="BV3288" s="32"/>
      <c r="BW3288" s="309"/>
      <c r="BX3288" s="33"/>
      <c r="BY3288" s="32"/>
      <c r="BZ3288" s="32"/>
      <c r="CA3288" s="32"/>
      <c r="CB3288" s="32"/>
      <c r="CC3288" s="32"/>
      <c r="CD3288" s="32"/>
      <c r="CE3288" s="309"/>
      <c r="CF3288" s="33"/>
      <c r="CG3288" s="32"/>
      <c r="CH3288" s="32"/>
      <c r="CI3288" s="32"/>
      <c r="CJ3288" s="32"/>
      <c r="CK3288" s="32"/>
      <c r="CL3288" s="32"/>
      <c r="CM3288" s="309"/>
      <c r="CN3288" s="33"/>
      <c r="CO3288" s="32"/>
      <c r="CP3288" s="32"/>
      <c r="CQ3288" s="32"/>
      <c r="CR3288" s="32"/>
      <c r="CS3288" s="32"/>
      <c r="CT3288" s="32"/>
      <c r="CU3288" s="309"/>
      <c r="CV3288" s="33"/>
      <c r="CW3288" s="32"/>
      <c r="CX3288" s="32"/>
      <c r="CY3288" s="32"/>
      <c r="CZ3288" s="32"/>
      <c r="DA3288" s="32"/>
      <c r="DB3288" s="32"/>
      <c r="DC3288" s="309"/>
      <c r="DD3288" s="33"/>
      <c r="DE3288" s="32"/>
      <c r="DF3288" s="32"/>
      <c r="DG3288" s="32"/>
      <c r="DH3288" s="32"/>
      <c r="DI3288" s="32"/>
      <c r="DJ3288" s="32"/>
      <c r="DK3288" s="309"/>
      <c r="DL3288" s="33"/>
      <c r="DM3288" s="32"/>
      <c r="DN3288" s="32"/>
      <c r="DO3288" s="32"/>
      <c r="DP3288" s="32"/>
      <c r="DQ3288" s="32"/>
      <c r="DR3288" s="32"/>
      <c r="DS3288" s="309"/>
      <c r="DT3288" s="33"/>
      <c r="DU3288" s="32"/>
      <c r="DV3288" s="32"/>
      <c r="DW3288" s="32"/>
      <c r="DX3288" s="32"/>
      <c r="DY3288" s="32"/>
      <c r="DZ3288" s="32"/>
      <c r="EA3288" s="309"/>
      <c r="EB3288" s="33"/>
      <c r="EC3288" s="32"/>
      <c r="ED3288" s="32"/>
      <c r="EE3288" s="32"/>
      <c r="EF3288" s="32"/>
      <c r="EG3288" s="32"/>
      <c r="EH3288" s="32"/>
      <c r="EI3288" s="309"/>
      <c r="EJ3288" s="33"/>
      <c r="EK3288" s="32"/>
      <c r="EL3288" s="32"/>
      <c r="EM3288" s="32"/>
      <c r="EN3288" s="32"/>
      <c r="EO3288" s="32"/>
      <c r="EP3288" s="32"/>
      <c r="EQ3288" s="309"/>
      <c r="ER3288" s="33"/>
      <c r="ES3288" s="32"/>
      <c r="ET3288" s="32"/>
      <c r="EU3288" s="32"/>
      <c r="EV3288" s="32"/>
      <c r="EW3288" s="32"/>
      <c r="EX3288" s="32"/>
      <c r="EY3288" s="309"/>
      <c r="EZ3288" s="33"/>
      <c r="FA3288" s="32"/>
      <c r="FB3288" s="32"/>
      <c r="FC3288" s="32"/>
      <c r="FD3288" s="32"/>
      <c r="FE3288" s="32"/>
      <c r="FF3288" s="32"/>
      <c r="FG3288" s="309"/>
      <c r="FH3288" s="33"/>
      <c r="FI3288" s="32"/>
      <c r="FJ3288" s="32"/>
      <c r="FK3288" s="32"/>
      <c r="FL3288" s="32"/>
      <c r="FM3288" s="32"/>
      <c r="FN3288" s="32"/>
      <c r="FO3288" s="309"/>
      <c r="FP3288" s="33"/>
      <c r="FQ3288" s="32"/>
      <c r="FR3288" s="32"/>
      <c r="FS3288" s="32"/>
      <c r="FT3288" s="32"/>
      <c r="FU3288" s="32"/>
      <c r="FV3288" s="32"/>
      <c r="FW3288" s="309"/>
      <c r="FX3288" s="33"/>
      <c r="FY3288" s="32"/>
      <c r="FZ3288" s="32"/>
      <c r="GA3288" s="32"/>
      <c r="GB3288" s="32"/>
      <c r="GC3288" s="32"/>
      <c r="GD3288" s="32"/>
      <c r="GE3288" s="309"/>
      <c r="GF3288" s="33"/>
      <c r="GG3288" s="32"/>
      <c r="GH3288" s="32"/>
      <c r="GI3288" s="32"/>
      <c r="GJ3288" s="32"/>
      <c r="GK3288" s="32"/>
      <c r="GL3288" s="32"/>
      <c r="GM3288" s="309"/>
      <c r="GN3288" s="33"/>
      <c r="GO3288" s="32"/>
      <c r="GP3288" s="32"/>
      <c r="GQ3288" s="32"/>
      <c r="GR3288" s="32"/>
      <c r="GS3288" s="32"/>
      <c r="GT3288" s="32"/>
      <c r="GU3288" s="309"/>
      <c r="GV3288" s="33"/>
      <c r="GW3288" s="32"/>
      <c r="GX3288" s="32"/>
      <c r="GY3288" s="32"/>
      <c r="GZ3288" s="32"/>
      <c r="HA3288" s="32"/>
      <c r="HB3288" s="32"/>
      <c r="HC3288" s="309"/>
      <c r="HD3288" s="33"/>
      <c r="HE3288" s="32"/>
      <c r="HF3288" s="32"/>
      <c r="HG3288" s="32"/>
      <c r="HH3288" s="32"/>
      <c r="HI3288" s="32"/>
      <c r="HJ3288" s="32"/>
      <c r="HK3288" s="309"/>
      <c r="HL3288" s="33"/>
      <c r="HM3288" s="32"/>
      <c r="HN3288" s="32"/>
      <c r="HO3288" s="32"/>
      <c r="HP3288" s="32"/>
      <c r="HQ3288" s="32"/>
      <c r="HR3288" s="32"/>
      <c r="HS3288" s="309"/>
      <c r="HT3288" s="33"/>
      <c r="HU3288" s="32"/>
      <c r="HV3288" s="32"/>
      <c r="HW3288" s="32"/>
      <c r="HX3288" s="32"/>
      <c r="HY3288" s="32"/>
      <c r="HZ3288" s="32"/>
      <c r="IA3288" s="309"/>
      <c r="IB3288" s="33"/>
      <c r="IC3288" s="32"/>
      <c r="ID3288" s="32"/>
      <c r="IE3288" s="32"/>
      <c r="IF3288" s="32"/>
      <c r="IG3288" s="32"/>
      <c r="IH3288" s="32"/>
      <c r="II3288" s="309"/>
      <c r="IJ3288" s="33"/>
      <c r="IK3288" s="32"/>
      <c r="IL3288" s="32"/>
      <c r="IM3288" s="32"/>
      <c r="IN3288" s="32"/>
      <c r="IO3288" s="32"/>
      <c r="IP3288" s="32"/>
      <c r="IQ3288" s="309"/>
      <c r="IR3288" s="33"/>
      <c r="IS3288" s="32"/>
      <c r="IT3288" s="32"/>
      <c r="IU3288" s="32"/>
      <c r="IV3288" s="32"/>
      <c r="IW3288" s="32"/>
      <c r="IX3288" s="32"/>
    </row>
    <row r="3289" spans="1:258" ht="15" hidden="1" outlineLevel="2">
      <c r="A3289" s="285"/>
      <c r="B3289" s="332">
        <f t="shared" si="109"/>
        <v>207</v>
      </c>
      <c r="C3289" s="26" t="s">
        <v>2801</v>
      </c>
      <c r="D3289" s="138" t="s">
        <v>1130</v>
      </c>
      <c r="E3289" s="36" t="s">
        <v>2798</v>
      </c>
      <c r="F3289" s="139" t="s">
        <v>4676</v>
      </c>
      <c r="G3289" s="39"/>
      <c r="H3289" s="44"/>
      <c r="I3289" s="83"/>
      <c r="J3289" s="39"/>
      <c r="K3289" s="246"/>
      <c r="L3289" s="82">
        <v>41671</v>
      </c>
      <c r="M3289" s="82"/>
      <c r="N3289" t="str">
        <f t="shared" si="110"/>
        <v>DUPLICATE</v>
      </c>
      <c r="O3289" s="42"/>
      <c r="P3289" s="42"/>
      <c r="Q3289" s="42"/>
      <c r="R3289" s="42"/>
      <c r="S3289" s="32"/>
      <c r="T3289" s="33"/>
      <c r="U3289" s="32"/>
      <c r="V3289" s="32"/>
      <c r="W3289" s="32"/>
      <c r="X3289" s="32"/>
      <c r="Y3289" s="32"/>
      <c r="Z3289" s="32"/>
      <c r="AA3289" s="309"/>
      <c r="AB3289" s="33"/>
      <c r="AC3289" s="32"/>
      <c r="AD3289" s="32"/>
      <c r="AE3289" s="32"/>
      <c r="AF3289" s="32"/>
      <c r="AG3289" s="32"/>
      <c r="AH3289" s="32"/>
      <c r="AI3289" s="309"/>
      <c r="AJ3289" s="33"/>
      <c r="AK3289" s="32"/>
      <c r="AL3289" s="32"/>
      <c r="AM3289" s="32"/>
      <c r="AN3289" s="32"/>
      <c r="AO3289" s="32"/>
      <c r="AP3289" s="32"/>
      <c r="AQ3289" s="309"/>
      <c r="AR3289" s="33"/>
      <c r="AS3289" s="32"/>
      <c r="AT3289" s="32"/>
      <c r="AU3289" s="32"/>
      <c r="AV3289" s="32"/>
      <c r="AW3289" s="32"/>
      <c r="AX3289" s="32"/>
      <c r="AY3289" s="309"/>
      <c r="AZ3289" s="33"/>
      <c r="BA3289" s="32"/>
      <c r="BB3289" s="32"/>
      <c r="BC3289" s="32"/>
      <c r="BD3289" s="32"/>
      <c r="BE3289" s="32"/>
      <c r="BF3289" s="32"/>
      <c r="BG3289" s="309"/>
      <c r="BH3289" s="33"/>
      <c r="BI3289" s="32"/>
      <c r="BJ3289" s="32"/>
      <c r="BK3289" s="32"/>
      <c r="BL3289" s="32"/>
      <c r="BM3289" s="32"/>
      <c r="BN3289" s="32"/>
      <c r="BO3289" s="309"/>
      <c r="BP3289" s="33"/>
      <c r="BQ3289" s="32"/>
      <c r="BR3289" s="32"/>
      <c r="BS3289" s="32"/>
      <c r="BT3289" s="32"/>
      <c r="BU3289" s="32"/>
      <c r="BV3289" s="32"/>
      <c r="BW3289" s="309"/>
      <c r="BX3289" s="33"/>
      <c r="BY3289" s="32"/>
      <c r="BZ3289" s="32"/>
      <c r="CA3289" s="32"/>
      <c r="CB3289" s="32"/>
      <c r="CC3289" s="32"/>
      <c r="CD3289" s="32"/>
      <c r="CE3289" s="309"/>
      <c r="CF3289" s="33"/>
      <c r="CG3289" s="32"/>
      <c r="CH3289" s="32"/>
      <c r="CI3289" s="32"/>
      <c r="CJ3289" s="32"/>
      <c r="CK3289" s="32"/>
      <c r="CL3289" s="32"/>
      <c r="CM3289" s="309"/>
      <c r="CN3289" s="33"/>
      <c r="CO3289" s="32"/>
      <c r="CP3289" s="32"/>
      <c r="CQ3289" s="32"/>
      <c r="CR3289" s="32"/>
      <c r="CS3289" s="32"/>
      <c r="CT3289" s="32"/>
      <c r="CU3289" s="309"/>
      <c r="CV3289" s="33"/>
      <c r="CW3289" s="32"/>
      <c r="CX3289" s="32"/>
      <c r="CY3289" s="32"/>
      <c r="CZ3289" s="32"/>
      <c r="DA3289" s="32"/>
      <c r="DB3289" s="32"/>
      <c r="DC3289" s="309"/>
      <c r="DD3289" s="33"/>
      <c r="DE3289" s="32"/>
      <c r="DF3289" s="32"/>
      <c r="DG3289" s="32"/>
      <c r="DH3289" s="32"/>
      <c r="DI3289" s="32"/>
      <c r="DJ3289" s="32"/>
      <c r="DK3289" s="309"/>
      <c r="DL3289" s="33"/>
      <c r="DM3289" s="32"/>
      <c r="DN3289" s="32"/>
      <c r="DO3289" s="32"/>
      <c r="DP3289" s="32"/>
      <c r="DQ3289" s="32"/>
      <c r="DR3289" s="32"/>
      <c r="DS3289" s="309"/>
      <c r="DT3289" s="33"/>
      <c r="DU3289" s="32"/>
      <c r="DV3289" s="32"/>
      <c r="DW3289" s="32"/>
      <c r="DX3289" s="32"/>
      <c r="DY3289" s="32"/>
      <c r="DZ3289" s="32"/>
      <c r="EA3289" s="309"/>
      <c r="EB3289" s="33"/>
      <c r="EC3289" s="32"/>
      <c r="ED3289" s="32"/>
      <c r="EE3289" s="32"/>
      <c r="EF3289" s="32"/>
      <c r="EG3289" s="32"/>
      <c r="EH3289" s="32"/>
      <c r="EI3289" s="309"/>
      <c r="EJ3289" s="33"/>
      <c r="EK3289" s="32"/>
      <c r="EL3289" s="32"/>
      <c r="EM3289" s="32"/>
      <c r="EN3289" s="32"/>
      <c r="EO3289" s="32"/>
      <c r="EP3289" s="32"/>
      <c r="EQ3289" s="309"/>
      <c r="ER3289" s="33"/>
      <c r="ES3289" s="32"/>
      <c r="ET3289" s="32"/>
      <c r="EU3289" s="32"/>
      <c r="EV3289" s="32"/>
      <c r="EW3289" s="32"/>
      <c r="EX3289" s="32"/>
      <c r="EY3289" s="309"/>
      <c r="EZ3289" s="33"/>
      <c r="FA3289" s="32"/>
      <c r="FB3289" s="32"/>
      <c r="FC3289" s="32"/>
      <c r="FD3289" s="32"/>
      <c r="FE3289" s="32"/>
      <c r="FF3289" s="32"/>
      <c r="FG3289" s="309"/>
      <c r="FH3289" s="33"/>
      <c r="FI3289" s="32"/>
      <c r="FJ3289" s="32"/>
      <c r="FK3289" s="32"/>
      <c r="FL3289" s="32"/>
      <c r="FM3289" s="32"/>
      <c r="FN3289" s="32"/>
      <c r="FO3289" s="309"/>
      <c r="FP3289" s="33"/>
      <c r="FQ3289" s="32"/>
      <c r="FR3289" s="32"/>
      <c r="FS3289" s="32"/>
      <c r="FT3289" s="32"/>
      <c r="FU3289" s="32"/>
      <c r="FV3289" s="32"/>
      <c r="FW3289" s="309"/>
      <c r="FX3289" s="33"/>
      <c r="FY3289" s="32"/>
      <c r="FZ3289" s="32"/>
      <c r="GA3289" s="32"/>
      <c r="GB3289" s="32"/>
      <c r="GC3289" s="32"/>
      <c r="GD3289" s="32"/>
      <c r="GE3289" s="309"/>
      <c r="GF3289" s="33"/>
      <c r="GG3289" s="32"/>
      <c r="GH3289" s="32"/>
      <c r="GI3289" s="32"/>
      <c r="GJ3289" s="32"/>
      <c r="GK3289" s="32"/>
      <c r="GL3289" s="32"/>
      <c r="GM3289" s="309"/>
      <c r="GN3289" s="33"/>
      <c r="GO3289" s="32"/>
      <c r="GP3289" s="32"/>
      <c r="GQ3289" s="32"/>
      <c r="GR3289" s="32"/>
      <c r="GS3289" s="32"/>
      <c r="GT3289" s="32"/>
      <c r="GU3289" s="309"/>
      <c r="GV3289" s="33"/>
      <c r="GW3289" s="32"/>
      <c r="GX3289" s="32"/>
      <c r="GY3289" s="32"/>
      <c r="GZ3289" s="32"/>
      <c r="HA3289" s="32"/>
      <c r="HB3289" s="32"/>
      <c r="HC3289" s="309"/>
      <c r="HD3289" s="33"/>
      <c r="HE3289" s="32"/>
      <c r="HF3289" s="32"/>
      <c r="HG3289" s="32"/>
      <c r="HH3289" s="32"/>
      <c r="HI3289" s="32"/>
      <c r="HJ3289" s="32"/>
      <c r="HK3289" s="309"/>
      <c r="HL3289" s="33"/>
      <c r="HM3289" s="32"/>
      <c r="HN3289" s="32"/>
      <c r="HO3289" s="32"/>
      <c r="HP3289" s="32"/>
      <c r="HQ3289" s="32"/>
      <c r="HR3289" s="32"/>
      <c r="HS3289" s="309"/>
      <c r="HT3289" s="33"/>
      <c r="HU3289" s="32"/>
      <c r="HV3289" s="32"/>
      <c r="HW3289" s="32"/>
      <c r="HX3289" s="32"/>
      <c r="HY3289" s="32"/>
      <c r="HZ3289" s="32"/>
      <c r="IA3289" s="309"/>
      <c r="IB3289" s="33"/>
      <c r="IC3289" s="32"/>
      <c r="ID3289" s="32"/>
      <c r="IE3289" s="32"/>
      <c r="IF3289" s="32"/>
      <c r="IG3289" s="32"/>
      <c r="IH3289" s="32"/>
      <c r="II3289" s="309"/>
      <c r="IJ3289" s="33"/>
      <c r="IK3289" s="32"/>
      <c r="IL3289" s="32"/>
      <c r="IM3289" s="32"/>
      <c r="IN3289" s="32"/>
      <c r="IO3289" s="32"/>
      <c r="IP3289" s="32"/>
      <c r="IQ3289" s="309"/>
      <c r="IR3289" s="33"/>
      <c r="IS3289" s="32"/>
      <c r="IT3289" s="32"/>
      <c r="IU3289" s="32"/>
      <c r="IV3289" s="32"/>
      <c r="IW3289" s="32"/>
      <c r="IX3289" s="32"/>
    </row>
    <row r="3290" spans="1:258" ht="15" hidden="1" outlineLevel="2">
      <c r="A3290" s="285"/>
      <c r="B3290" s="332">
        <f t="shared" si="109"/>
        <v>207</v>
      </c>
      <c r="C3290" s="26" t="s">
        <v>4882</v>
      </c>
      <c r="D3290" s="138" t="s">
        <v>4881</v>
      </c>
      <c r="E3290" s="36" t="s">
        <v>1938</v>
      </c>
      <c r="F3290" s="139" t="s">
        <v>1939</v>
      </c>
      <c r="G3290" s="39"/>
      <c r="H3290" s="44"/>
      <c r="I3290" s="83"/>
      <c r="J3290" s="39"/>
      <c r="K3290" s="246"/>
      <c r="L3290" s="82">
        <v>41671</v>
      </c>
      <c r="M3290" s="82"/>
      <c r="N3290" t="str">
        <f t="shared" si="110"/>
        <v>DUPLICATE</v>
      </c>
      <c r="O3290" s="42"/>
      <c r="P3290" s="42"/>
      <c r="Q3290" s="42"/>
      <c r="R3290" s="42"/>
      <c r="S3290" s="32"/>
      <c r="T3290" s="33"/>
      <c r="U3290" s="32"/>
      <c r="V3290" s="32"/>
      <c r="W3290" s="32"/>
      <c r="X3290" s="32"/>
      <c r="Y3290" s="32"/>
      <c r="Z3290" s="32"/>
      <c r="AA3290" s="309"/>
      <c r="AB3290" s="33"/>
      <c r="AC3290" s="32"/>
      <c r="AD3290" s="32"/>
      <c r="AE3290" s="32"/>
      <c r="AF3290" s="32"/>
      <c r="AG3290" s="32"/>
      <c r="AH3290" s="32"/>
      <c r="AI3290" s="309"/>
      <c r="AJ3290" s="33"/>
      <c r="AK3290" s="32"/>
      <c r="AL3290" s="32"/>
      <c r="AM3290" s="32"/>
      <c r="AN3290" s="32"/>
      <c r="AO3290" s="32"/>
      <c r="AP3290" s="32"/>
      <c r="AQ3290" s="309"/>
      <c r="AR3290" s="33"/>
      <c r="AS3290" s="32"/>
      <c r="AT3290" s="32"/>
      <c r="AU3290" s="32"/>
      <c r="AV3290" s="32"/>
      <c r="AW3290" s="32"/>
      <c r="AX3290" s="32"/>
      <c r="AY3290" s="309"/>
      <c r="AZ3290" s="33"/>
      <c r="BA3290" s="32"/>
      <c r="BB3290" s="32"/>
      <c r="BC3290" s="32"/>
      <c r="BD3290" s="32"/>
      <c r="BE3290" s="32"/>
      <c r="BF3290" s="32"/>
      <c r="BG3290" s="309"/>
      <c r="BH3290" s="33"/>
      <c r="BI3290" s="32"/>
      <c r="BJ3290" s="32"/>
      <c r="BK3290" s="32"/>
      <c r="BL3290" s="32"/>
      <c r="BM3290" s="32"/>
      <c r="BN3290" s="32"/>
      <c r="BO3290" s="309"/>
      <c r="BP3290" s="33"/>
      <c r="BQ3290" s="32"/>
      <c r="BR3290" s="32"/>
      <c r="BS3290" s="32"/>
      <c r="BT3290" s="32"/>
      <c r="BU3290" s="32"/>
      <c r="BV3290" s="32"/>
      <c r="BW3290" s="309"/>
      <c r="BX3290" s="33"/>
      <c r="BY3290" s="32"/>
      <c r="BZ3290" s="32"/>
      <c r="CA3290" s="32"/>
      <c r="CB3290" s="32"/>
      <c r="CC3290" s="32"/>
      <c r="CD3290" s="32"/>
      <c r="CE3290" s="309"/>
      <c r="CF3290" s="33"/>
      <c r="CG3290" s="32"/>
      <c r="CH3290" s="32"/>
      <c r="CI3290" s="32"/>
      <c r="CJ3290" s="32"/>
      <c r="CK3290" s="32"/>
      <c r="CL3290" s="32"/>
      <c r="CM3290" s="309"/>
      <c r="CN3290" s="33"/>
      <c r="CO3290" s="32"/>
      <c r="CP3290" s="32"/>
      <c r="CQ3290" s="32"/>
      <c r="CR3290" s="32"/>
      <c r="CS3290" s="32"/>
      <c r="CT3290" s="32"/>
      <c r="CU3290" s="309"/>
      <c r="CV3290" s="33"/>
      <c r="CW3290" s="32"/>
      <c r="CX3290" s="32"/>
      <c r="CY3290" s="32"/>
      <c r="CZ3290" s="32"/>
      <c r="DA3290" s="32"/>
      <c r="DB3290" s="32"/>
      <c r="DC3290" s="309"/>
      <c r="DD3290" s="33"/>
      <c r="DE3290" s="32"/>
      <c r="DF3290" s="32"/>
      <c r="DG3290" s="32"/>
      <c r="DH3290" s="32"/>
      <c r="DI3290" s="32"/>
      <c r="DJ3290" s="32"/>
      <c r="DK3290" s="309"/>
      <c r="DL3290" s="33"/>
      <c r="DM3290" s="32"/>
      <c r="DN3290" s="32"/>
      <c r="DO3290" s="32"/>
      <c r="DP3290" s="32"/>
      <c r="DQ3290" s="32"/>
      <c r="DR3290" s="32"/>
      <c r="DS3290" s="309"/>
      <c r="DT3290" s="33"/>
      <c r="DU3290" s="32"/>
      <c r="DV3290" s="32"/>
      <c r="DW3290" s="32"/>
      <c r="DX3290" s="32"/>
      <c r="DY3290" s="32"/>
      <c r="DZ3290" s="32"/>
      <c r="EA3290" s="309"/>
      <c r="EB3290" s="33"/>
      <c r="EC3290" s="32"/>
      <c r="ED3290" s="32"/>
      <c r="EE3290" s="32"/>
      <c r="EF3290" s="32"/>
      <c r="EG3290" s="32"/>
      <c r="EH3290" s="32"/>
      <c r="EI3290" s="309"/>
      <c r="EJ3290" s="33"/>
      <c r="EK3290" s="32"/>
      <c r="EL3290" s="32"/>
      <c r="EM3290" s="32"/>
      <c r="EN3290" s="32"/>
      <c r="EO3290" s="32"/>
      <c r="EP3290" s="32"/>
      <c r="EQ3290" s="309"/>
      <c r="ER3290" s="33"/>
      <c r="ES3290" s="32"/>
      <c r="ET3290" s="32"/>
      <c r="EU3290" s="32"/>
      <c r="EV3290" s="32"/>
      <c r="EW3290" s="32"/>
      <c r="EX3290" s="32"/>
      <c r="EY3290" s="309"/>
      <c r="EZ3290" s="33"/>
      <c r="FA3290" s="32"/>
      <c r="FB3290" s="32"/>
      <c r="FC3290" s="32"/>
      <c r="FD3290" s="32"/>
      <c r="FE3290" s="32"/>
      <c r="FF3290" s="32"/>
      <c r="FG3290" s="309"/>
      <c r="FH3290" s="33"/>
      <c r="FI3290" s="32"/>
      <c r="FJ3290" s="32"/>
      <c r="FK3290" s="32"/>
      <c r="FL3290" s="32"/>
      <c r="FM3290" s="32"/>
      <c r="FN3290" s="32"/>
      <c r="FO3290" s="309"/>
      <c r="FP3290" s="33"/>
      <c r="FQ3290" s="32"/>
      <c r="FR3290" s="32"/>
      <c r="FS3290" s="32"/>
      <c r="FT3290" s="32"/>
      <c r="FU3290" s="32"/>
      <c r="FV3290" s="32"/>
      <c r="FW3290" s="309"/>
      <c r="FX3290" s="33"/>
      <c r="FY3290" s="32"/>
      <c r="FZ3290" s="32"/>
      <c r="GA3290" s="32"/>
      <c r="GB3290" s="32"/>
      <c r="GC3290" s="32"/>
      <c r="GD3290" s="32"/>
      <c r="GE3290" s="309"/>
      <c r="GF3290" s="33"/>
      <c r="GG3290" s="32"/>
      <c r="GH3290" s="32"/>
      <c r="GI3290" s="32"/>
      <c r="GJ3290" s="32"/>
      <c r="GK3290" s="32"/>
      <c r="GL3290" s="32"/>
      <c r="GM3290" s="309"/>
      <c r="GN3290" s="33"/>
      <c r="GO3290" s="32"/>
      <c r="GP3290" s="32"/>
      <c r="GQ3290" s="32"/>
      <c r="GR3290" s="32"/>
      <c r="GS3290" s="32"/>
      <c r="GT3290" s="32"/>
      <c r="GU3290" s="309"/>
      <c r="GV3290" s="33"/>
      <c r="GW3290" s="32"/>
      <c r="GX3290" s="32"/>
      <c r="GY3290" s="32"/>
      <c r="GZ3290" s="32"/>
      <c r="HA3290" s="32"/>
      <c r="HB3290" s="32"/>
      <c r="HC3290" s="309"/>
      <c r="HD3290" s="33"/>
      <c r="HE3290" s="32"/>
      <c r="HF3290" s="32"/>
      <c r="HG3290" s="32"/>
      <c r="HH3290" s="32"/>
      <c r="HI3290" s="32"/>
      <c r="HJ3290" s="32"/>
      <c r="HK3290" s="309"/>
      <c r="HL3290" s="33"/>
      <c r="HM3290" s="32"/>
      <c r="HN3290" s="32"/>
      <c r="HO3290" s="32"/>
      <c r="HP3290" s="32"/>
      <c r="HQ3290" s="32"/>
      <c r="HR3290" s="32"/>
      <c r="HS3290" s="309"/>
      <c r="HT3290" s="33"/>
      <c r="HU3290" s="32"/>
      <c r="HV3290" s="32"/>
      <c r="HW3290" s="32"/>
      <c r="HX3290" s="32"/>
      <c r="HY3290" s="32"/>
      <c r="HZ3290" s="32"/>
      <c r="IA3290" s="309"/>
      <c r="IB3290" s="33"/>
      <c r="IC3290" s="32"/>
      <c r="ID3290" s="32"/>
      <c r="IE3290" s="32"/>
      <c r="IF3290" s="32"/>
      <c r="IG3290" s="32"/>
      <c r="IH3290" s="32"/>
      <c r="II3290" s="309"/>
      <c r="IJ3290" s="33"/>
      <c r="IK3290" s="32"/>
      <c r="IL3290" s="32"/>
      <c r="IM3290" s="32"/>
      <c r="IN3290" s="32"/>
      <c r="IO3290" s="32"/>
      <c r="IP3290" s="32"/>
      <c r="IQ3290" s="309"/>
      <c r="IR3290" s="33"/>
      <c r="IS3290" s="32"/>
      <c r="IT3290" s="32"/>
      <c r="IU3290" s="32"/>
      <c r="IV3290" s="32"/>
      <c r="IW3290" s="32"/>
      <c r="IX3290" s="32"/>
    </row>
    <row r="3291" spans="1:258" ht="15" hidden="1" outlineLevel="2">
      <c r="A3291" s="285"/>
      <c r="B3291" s="332">
        <f t="shared" si="109"/>
        <v>207</v>
      </c>
      <c r="C3291" s="26" t="s">
        <v>2744</v>
      </c>
      <c r="D3291" s="138" t="s">
        <v>2743</v>
      </c>
      <c r="E3291" s="36" t="s">
        <v>1938</v>
      </c>
      <c r="F3291" s="139" t="s">
        <v>1939</v>
      </c>
      <c r="G3291" s="39"/>
      <c r="H3291" s="44"/>
      <c r="I3291" s="83"/>
      <c r="J3291" s="39"/>
      <c r="K3291" s="246"/>
      <c r="L3291" s="82">
        <v>41671</v>
      </c>
      <c r="M3291" s="82"/>
      <c r="N3291" t="str">
        <f t="shared" si="110"/>
        <v>DUPLICATE</v>
      </c>
      <c r="O3291" s="42"/>
      <c r="P3291" s="42"/>
      <c r="Q3291" s="42"/>
      <c r="R3291" s="42"/>
      <c r="S3291" s="32"/>
      <c r="T3291" s="33"/>
      <c r="U3291" s="32"/>
      <c r="V3291" s="32"/>
      <c r="W3291" s="32"/>
      <c r="X3291" s="32"/>
      <c r="Y3291" s="32"/>
      <c r="Z3291" s="32"/>
      <c r="AA3291" s="309"/>
      <c r="AB3291" s="33"/>
      <c r="AC3291" s="32"/>
      <c r="AD3291" s="32"/>
      <c r="AE3291" s="32"/>
      <c r="AF3291" s="32"/>
      <c r="AG3291" s="32"/>
      <c r="AH3291" s="32"/>
      <c r="AI3291" s="309"/>
      <c r="AJ3291" s="33"/>
      <c r="AK3291" s="32"/>
      <c r="AL3291" s="32"/>
      <c r="AM3291" s="32"/>
      <c r="AN3291" s="32"/>
      <c r="AO3291" s="32"/>
      <c r="AP3291" s="32"/>
      <c r="AQ3291" s="309"/>
      <c r="AR3291" s="33"/>
      <c r="AS3291" s="32"/>
      <c r="AT3291" s="32"/>
      <c r="AU3291" s="32"/>
      <c r="AV3291" s="32"/>
      <c r="AW3291" s="32"/>
      <c r="AX3291" s="32"/>
      <c r="AY3291" s="309"/>
      <c r="AZ3291" s="33"/>
      <c r="BA3291" s="32"/>
      <c r="BB3291" s="32"/>
      <c r="BC3291" s="32"/>
      <c r="BD3291" s="32"/>
      <c r="BE3291" s="32"/>
      <c r="BF3291" s="32"/>
      <c r="BG3291" s="309"/>
      <c r="BH3291" s="33"/>
      <c r="BI3291" s="32"/>
      <c r="BJ3291" s="32"/>
      <c r="BK3291" s="32"/>
      <c r="BL3291" s="32"/>
      <c r="BM3291" s="32"/>
      <c r="BN3291" s="32"/>
      <c r="BO3291" s="309"/>
      <c r="BP3291" s="33"/>
      <c r="BQ3291" s="32"/>
      <c r="BR3291" s="32"/>
      <c r="BS3291" s="32"/>
      <c r="BT3291" s="32"/>
      <c r="BU3291" s="32"/>
      <c r="BV3291" s="32"/>
      <c r="BW3291" s="309"/>
      <c r="BX3291" s="33"/>
      <c r="BY3291" s="32"/>
      <c r="BZ3291" s="32"/>
      <c r="CA3291" s="32"/>
      <c r="CB3291" s="32"/>
      <c r="CC3291" s="32"/>
      <c r="CD3291" s="32"/>
      <c r="CE3291" s="309"/>
      <c r="CF3291" s="33"/>
      <c r="CG3291" s="32"/>
      <c r="CH3291" s="32"/>
      <c r="CI3291" s="32"/>
      <c r="CJ3291" s="32"/>
      <c r="CK3291" s="32"/>
      <c r="CL3291" s="32"/>
      <c r="CM3291" s="309"/>
      <c r="CN3291" s="33"/>
      <c r="CO3291" s="32"/>
      <c r="CP3291" s="32"/>
      <c r="CQ3291" s="32"/>
      <c r="CR3291" s="32"/>
      <c r="CS3291" s="32"/>
      <c r="CT3291" s="32"/>
      <c r="CU3291" s="309"/>
      <c r="CV3291" s="33"/>
      <c r="CW3291" s="32"/>
      <c r="CX3291" s="32"/>
      <c r="CY3291" s="32"/>
      <c r="CZ3291" s="32"/>
      <c r="DA3291" s="32"/>
      <c r="DB3291" s="32"/>
      <c r="DC3291" s="309"/>
      <c r="DD3291" s="33"/>
      <c r="DE3291" s="32"/>
      <c r="DF3291" s="32"/>
      <c r="DG3291" s="32"/>
      <c r="DH3291" s="32"/>
      <c r="DI3291" s="32"/>
      <c r="DJ3291" s="32"/>
      <c r="DK3291" s="309"/>
      <c r="DL3291" s="33"/>
      <c r="DM3291" s="32"/>
      <c r="DN3291" s="32"/>
      <c r="DO3291" s="32"/>
      <c r="DP3291" s="32"/>
      <c r="DQ3291" s="32"/>
      <c r="DR3291" s="32"/>
      <c r="DS3291" s="309"/>
      <c r="DT3291" s="33"/>
      <c r="DU3291" s="32"/>
      <c r="DV3291" s="32"/>
      <c r="DW3291" s="32"/>
      <c r="DX3291" s="32"/>
      <c r="DY3291" s="32"/>
      <c r="DZ3291" s="32"/>
      <c r="EA3291" s="309"/>
      <c r="EB3291" s="33"/>
      <c r="EC3291" s="32"/>
      <c r="ED3291" s="32"/>
      <c r="EE3291" s="32"/>
      <c r="EF3291" s="32"/>
      <c r="EG3291" s="32"/>
      <c r="EH3291" s="32"/>
      <c r="EI3291" s="309"/>
      <c r="EJ3291" s="33"/>
      <c r="EK3291" s="32"/>
      <c r="EL3291" s="32"/>
      <c r="EM3291" s="32"/>
      <c r="EN3291" s="32"/>
      <c r="EO3291" s="32"/>
      <c r="EP3291" s="32"/>
      <c r="EQ3291" s="309"/>
      <c r="ER3291" s="33"/>
      <c r="ES3291" s="32"/>
      <c r="ET3291" s="32"/>
      <c r="EU3291" s="32"/>
      <c r="EV3291" s="32"/>
      <c r="EW3291" s="32"/>
      <c r="EX3291" s="32"/>
      <c r="EY3291" s="309"/>
      <c r="EZ3291" s="33"/>
      <c r="FA3291" s="32"/>
      <c r="FB3291" s="32"/>
      <c r="FC3291" s="32"/>
      <c r="FD3291" s="32"/>
      <c r="FE3291" s="32"/>
      <c r="FF3291" s="32"/>
      <c r="FG3291" s="309"/>
      <c r="FH3291" s="33"/>
      <c r="FI3291" s="32"/>
      <c r="FJ3291" s="32"/>
      <c r="FK3291" s="32"/>
      <c r="FL3291" s="32"/>
      <c r="FM3291" s="32"/>
      <c r="FN3291" s="32"/>
      <c r="FO3291" s="309"/>
      <c r="FP3291" s="33"/>
      <c r="FQ3291" s="32"/>
      <c r="FR3291" s="32"/>
      <c r="FS3291" s="32"/>
      <c r="FT3291" s="32"/>
      <c r="FU3291" s="32"/>
      <c r="FV3291" s="32"/>
      <c r="FW3291" s="309"/>
      <c r="FX3291" s="33"/>
      <c r="FY3291" s="32"/>
      <c r="FZ3291" s="32"/>
      <c r="GA3291" s="32"/>
      <c r="GB3291" s="32"/>
      <c r="GC3291" s="32"/>
      <c r="GD3291" s="32"/>
      <c r="GE3291" s="309"/>
      <c r="GF3291" s="33"/>
      <c r="GG3291" s="32"/>
      <c r="GH3291" s="32"/>
      <c r="GI3291" s="32"/>
      <c r="GJ3291" s="32"/>
      <c r="GK3291" s="32"/>
      <c r="GL3291" s="32"/>
      <c r="GM3291" s="309"/>
      <c r="GN3291" s="33"/>
      <c r="GO3291" s="32"/>
      <c r="GP3291" s="32"/>
      <c r="GQ3291" s="32"/>
      <c r="GR3291" s="32"/>
      <c r="GS3291" s="32"/>
      <c r="GT3291" s="32"/>
      <c r="GU3291" s="309"/>
      <c r="GV3291" s="33"/>
      <c r="GW3291" s="32"/>
      <c r="GX3291" s="32"/>
      <c r="GY3291" s="32"/>
      <c r="GZ3291" s="32"/>
      <c r="HA3291" s="32"/>
      <c r="HB3291" s="32"/>
      <c r="HC3291" s="309"/>
      <c r="HD3291" s="33"/>
      <c r="HE3291" s="32"/>
      <c r="HF3291" s="32"/>
      <c r="HG3291" s="32"/>
      <c r="HH3291" s="32"/>
      <c r="HI3291" s="32"/>
      <c r="HJ3291" s="32"/>
      <c r="HK3291" s="309"/>
      <c r="HL3291" s="33"/>
      <c r="HM3291" s="32"/>
      <c r="HN3291" s="32"/>
      <c r="HO3291" s="32"/>
      <c r="HP3291" s="32"/>
      <c r="HQ3291" s="32"/>
      <c r="HR3291" s="32"/>
      <c r="HS3291" s="309"/>
      <c r="HT3291" s="33"/>
      <c r="HU3291" s="32"/>
      <c r="HV3291" s="32"/>
      <c r="HW3291" s="32"/>
      <c r="HX3291" s="32"/>
      <c r="HY3291" s="32"/>
      <c r="HZ3291" s="32"/>
      <c r="IA3291" s="309"/>
      <c r="IB3291" s="33"/>
      <c r="IC3291" s="32"/>
      <c r="ID3291" s="32"/>
      <c r="IE3291" s="32"/>
      <c r="IF3291" s="32"/>
      <c r="IG3291" s="32"/>
      <c r="IH3291" s="32"/>
      <c r="II3291" s="309"/>
      <c r="IJ3291" s="33"/>
      <c r="IK3291" s="32"/>
      <c r="IL3291" s="32"/>
      <c r="IM3291" s="32"/>
      <c r="IN3291" s="32"/>
      <c r="IO3291" s="32"/>
      <c r="IP3291" s="32"/>
      <c r="IQ3291" s="309"/>
      <c r="IR3291" s="33"/>
      <c r="IS3291" s="32"/>
      <c r="IT3291" s="32"/>
      <c r="IU3291" s="32"/>
      <c r="IV3291" s="32"/>
      <c r="IW3291" s="32"/>
      <c r="IX3291" s="32"/>
    </row>
    <row r="3292" spans="1:258" ht="15" hidden="1" outlineLevel="2">
      <c r="A3292" s="285"/>
      <c r="B3292" s="332">
        <f t="shared" si="109"/>
        <v>207</v>
      </c>
      <c r="C3292" s="26" t="s">
        <v>1422</v>
      </c>
      <c r="D3292" s="48" t="s">
        <v>1423</v>
      </c>
      <c r="E3292" s="246" t="s">
        <v>2791</v>
      </c>
      <c r="F3292" s="246" t="s">
        <v>4619</v>
      </c>
      <c r="G3292" s="39"/>
      <c r="H3292" s="44"/>
      <c r="I3292" s="83"/>
      <c r="J3292" s="39"/>
      <c r="K3292" s="246"/>
      <c r="L3292" s="82"/>
      <c r="M3292" s="82"/>
      <c r="N3292" t="str">
        <f t="shared" si="110"/>
        <v/>
      </c>
      <c r="O3292" s="42"/>
      <c r="P3292" s="42"/>
      <c r="Q3292" s="42"/>
      <c r="R3292" s="42"/>
      <c r="S3292" s="32"/>
      <c r="T3292" s="33"/>
      <c r="U3292" s="32"/>
      <c r="V3292" s="32"/>
      <c r="W3292" s="32"/>
      <c r="X3292" s="32"/>
      <c r="Y3292" s="32"/>
      <c r="Z3292" s="32"/>
      <c r="AA3292" s="309"/>
      <c r="AB3292" s="33"/>
      <c r="AC3292" s="32"/>
      <c r="AD3292" s="32"/>
      <c r="AE3292" s="32"/>
      <c r="AF3292" s="32"/>
      <c r="AG3292" s="32"/>
      <c r="AH3292" s="32"/>
      <c r="AI3292" s="309"/>
      <c r="AJ3292" s="33"/>
      <c r="AK3292" s="32"/>
      <c r="AL3292" s="32"/>
      <c r="AM3292" s="32"/>
      <c r="AN3292" s="32"/>
      <c r="AO3292" s="32"/>
      <c r="AP3292" s="32"/>
      <c r="AQ3292" s="309"/>
      <c r="AR3292" s="33"/>
      <c r="AS3292" s="32"/>
      <c r="AT3292" s="32"/>
      <c r="AU3292" s="32"/>
      <c r="AV3292" s="32"/>
      <c r="AW3292" s="32"/>
      <c r="AX3292" s="32"/>
      <c r="AY3292" s="309"/>
      <c r="AZ3292" s="33"/>
      <c r="BA3292" s="32"/>
      <c r="BB3292" s="32"/>
      <c r="BC3292" s="32"/>
      <c r="BD3292" s="32"/>
      <c r="BE3292" s="32"/>
      <c r="BF3292" s="32"/>
      <c r="BG3292" s="309"/>
      <c r="BH3292" s="33"/>
      <c r="BI3292" s="32"/>
      <c r="BJ3292" s="32"/>
      <c r="BK3292" s="32"/>
      <c r="BL3292" s="32"/>
      <c r="BM3292" s="32"/>
      <c r="BN3292" s="32"/>
      <c r="BO3292" s="309"/>
      <c r="BP3292" s="33"/>
      <c r="BQ3292" s="32"/>
      <c r="BR3292" s="32"/>
      <c r="BS3292" s="32"/>
      <c r="BT3292" s="32"/>
      <c r="BU3292" s="32"/>
      <c r="BV3292" s="32"/>
      <c r="BW3292" s="309"/>
      <c r="BX3292" s="33"/>
      <c r="BY3292" s="32"/>
      <c r="BZ3292" s="32"/>
      <c r="CA3292" s="32"/>
      <c r="CB3292" s="32"/>
      <c r="CC3292" s="32"/>
      <c r="CD3292" s="32"/>
      <c r="CE3292" s="309"/>
      <c r="CF3292" s="33"/>
      <c r="CG3292" s="32"/>
      <c r="CH3292" s="32"/>
      <c r="CI3292" s="32"/>
      <c r="CJ3292" s="32"/>
      <c r="CK3292" s="32"/>
      <c r="CL3292" s="32"/>
      <c r="CM3292" s="309"/>
      <c r="CN3292" s="33"/>
      <c r="CO3292" s="32"/>
      <c r="CP3292" s="32"/>
      <c r="CQ3292" s="32"/>
      <c r="CR3292" s="32"/>
      <c r="CS3292" s="32"/>
      <c r="CT3292" s="32"/>
      <c r="CU3292" s="309"/>
      <c r="CV3292" s="33"/>
      <c r="CW3292" s="32"/>
      <c r="CX3292" s="32"/>
      <c r="CY3292" s="32"/>
      <c r="CZ3292" s="32"/>
      <c r="DA3292" s="32"/>
      <c r="DB3292" s="32"/>
      <c r="DC3292" s="309"/>
      <c r="DD3292" s="33"/>
      <c r="DE3292" s="32"/>
      <c r="DF3292" s="32"/>
      <c r="DG3292" s="32"/>
      <c r="DH3292" s="32"/>
      <c r="DI3292" s="32"/>
      <c r="DJ3292" s="32"/>
      <c r="DK3292" s="309"/>
      <c r="DL3292" s="33"/>
      <c r="DM3292" s="32"/>
      <c r="DN3292" s="32"/>
      <c r="DO3292" s="32"/>
      <c r="DP3292" s="32"/>
      <c r="DQ3292" s="32"/>
      <c r="DR3292" s="32"/>
      <c r="DS3292" s="309"/>
      <c r="DT3292" s="33"/>
      <c r="DU3292" s="32"/>
      <c r="DV3292" s="32"/>
      <c r="DW3292" s="32"/>
      <c r="DX3292" s="32"/>
      <c r="DY3292" s="32"/>
      <c r="DZ3292" s="32"/>
      <c r="EA3292" s="309"/>
      <c r="EB3292" s="33"/>
      <c r="EC3292" s="32"/>
      <c r="ED3292" s="32"/>
      <c r="EE3292" s="32"/>
      <c r="EF3292" s="32"/>
      <c r="EG3292" s="32"/>
      <c r="EH3292" s="32"/>
      <c r="EI3292" s="309"/>
      <c r="EJ3292" s="33"/>
      <c r="EK3292" s="32"/>
      <c r="EL3292" s="32"/>
      <c r="EM3292" s="32"/>
      <c r="EN3292" s="32"/>
      <c r="EO3292" s="32"/>
      <c r="EP3292" s="32"/>
      <c r="EQ3292" s="309"/>
      <c r="ER3292" s="33"/>
      <c r="ES3292" s="32"/>
      <c r="ET3292" s="32"/>
      <c r="EU3292" s="32"/>
      <c r="EV3292" s="32"/>
      <c r="EW3292" s="32"/>
      <c r="EX3292" s="32"/>
      <c r="EY3292" s="309"/>
      <c r="EZ3292" s="33"/>
      <c r="FA3292" s="32"/>
      <c r="FB3292" s="32"/>
      <c r="FC3292" s="32"/>
      <c r="FD3292" s="32"/>
      <c r="FE3292" s="32"/>
      <c r="FF3292" s="32"/>
      <c r="FG3292" s="309"/>
      <c r="FH3292" s="33"/>
      <c r="FI3292" s="32"/>
      <c r="FJ3292" s="32"/>
      <c r="FK3292" s="32"/>
      <c r="FL3292" s="32"/>
      <c r="FM3292" s="32"/>
      <c r="FN3292" s="32"/>
      <c r="FO3292" s="309"/>
      <c r="FP3292" s="33"/>
      <c r="FQ3292" s="32"/>
      <c r="FR3292" s="32"/>
      <c r="FS3292" s="32"/>
      <c r="FT3292" s="32"/>
      <c r="FU3292" s="32"/>
      <c r="FV3292" s="32"/>
      <c r="FW3292" s="309"/>
      <c r="FX3292" s="33"/>
      <c r="FY3292" s="32"/>
      <c r="FZ3292" s="32"/>
      <c r="GA3292" s="32"/>
      <c r="GB3292" s="32"/>
      <c r="GC3292" s="32"/>
      <c r="GD3292" s="32"/>
      <c r="GE3292" s="309"/>
      <c r="GF3292" s="33"/>
      <c r="GG3292" s="32"/>
      <c r="GH3292" s="32"/>
      <c r="GI3292" s="32"/>
      <c r="GJ3292" s="32"/>
      <c r="GK3292" s="32"/>
      <c r="GL3292" s="32"/>
      <c r="GM3292" s="309"/>
      <c r="GN3292" s="33"/>
      <c r="GO3292" s="32"/>
      <c r="GP3292" s="32"/>
      <c r="GQ3292" s="32"/>
      <c r="GR3292" s="32"/>
      <c r="GS3292" s="32"/>
      <c r="GT3292" s="32"/>
      <c r="GU3292" s="309"/>
      <c r="GV3292" s="33"/>
      <c r="GW3292" s="32"/>
      <c r="GX3292" s="32"/>
      <c r="GY3292" s="32"/>
      <c r="GZ3292" s="32"/>
      <c r="HA3292" s="32"/>
      <c r="HB3292" s="32"/>
      <c r="HC3292" s="309"/>
      <c r="HD3292" s="33"/>
      <c r="HE3292" s="32"/>
      <c r="HF3292" s="32"/>
      <c r="HG3292" s="32"/>
      <c r="HH3292" s="32"/>
      <c r="HI3292" s="32"/>
      <c r="HJ3292" s="32"/>
      <c r="HK3292" s="309"/>
      <c r="HL3292" s="33"/>
      <c r="HM3292" s="32"/>
      <c r="HN3292" s="32"/>
      <c r="HO3292" s="32"/>
      <c r="HP3292" s="32"/>
      <c r="HQ3292" s="32"/>
      <c r="HR3292" s="32"/>
      <c r="HS3292" s="309"/>
      <c r="HT3292" s="33"/>
      <c r="HU3292" s="32"/>
      <c r="HV3292" s="32"/>
      <c r="HW3292" s="32"/>
      <c r="HX3292" s="32"/>
      <c r="HY3292" s="32"/>
      <c r="HZ3292" s="32"/>
      <c r="IA3292" s="309"/>
      <c r="IB3292" s="33"/>
      <c r="IC3292" s="32"/>
      <c r="ID3292" s="32"/>
      <c r="IE3292" s="32"/>
      <c r="IF3292" s="32"/>
      <c r="IG3292" s="32"/>
      <c r="IH3292" s="32"/>
      <c r="II3292" s="309"/>
      <c r="IJ3292" s="33"/>
      <c r="IK3292" s="32"/>
      <c r="IL3292" s="32"/>
      <c r="IM3292" s="32"/>
      <c r="IN3292" s="32"/>
      <c r="IO3292" s="32"/>
      <c r="IP3292" s="32"/>
      <c r="IQ3292" s="309"/>
      <c r="IR3292" s="33"/>
      <c r="IS3292" s="32"/>
      <c r="IT3292" s="32"/>
      <c r="IU3292" s="32"/>
      <c r="IV3292" s="32"/>
      <c r="IW3292" s="32"/>
      <c r="IX3292" s="32"/>
    </row>
    <row r="3293" spans="1:258" ht="15" hidden="1" outlineLevel="2">
      <c r="A3293" s="285"/>
      <c r="B3293" s="332">
        <f t="shared" si="109"/>
        <v>207</v>
      </c>
      <c r="C3293" s="26" t="s">
        <v>5176</v>
      </c>
      <c r="D3293" s="48" t="s">
        <v>5177</v>
      </c>
      <c r="E3293" s="246" t="s">
        <v>2791</v>
      </c>
      <c r="F3293" s="246" t="s">
        <v>4619</v>
      </c>
      <c r="G3293" s="39"/>
      <c r="H3293" s="44"/>
      <c r="I3293" s="83"/>
      <c r="J3293" s="39"/>
      <c r="K3293" s="246"/>
      <c r="L3293" s="82"/>
      <c r="M3293" s="82"/>
      <c r="N3293" t="str">
        <f t="shared" si="110"/>
        <v/>
      </c>
      <c r="O3293" s="42"/>
      <c r="P3293" s="42"/>
      <c r="Q3293" s="42"/>
      <c r="R3293" s="42"/>
      <c r="S3293" s="32"/>
      <c r="T3293" s="33"/>
      <c r="U3293" s="32"/>
      <c r="V3293" s="32"/>
      <c r="W3293" s="32"/>
      <c r="X3293" s="32"/>
      <c r="Y3293" s="32"/>
      <c r="Z3293" s="32"/>
      <c r="AA3293" s="309"/>
      <c r="AB3293" s="33"/>
      <c r="AC3293" s="32"/>
      <c r="AD3293" s="32"/>
      <c r="AE3293" s="32"/>
      <c r="AF3293" s="32"/>
      <c r="AG3293" s="32"/>
      <c r="AH3293" s="32"/>
      <c r="AI3293" s="309"/>
      <c r="AJ3293" s="33"/>
      <c r="AK3293" s="32"/>
      <c r="AL3293" s="32"/>
      <c r="AM3293" s="32"/>
      <c r="AN3293" s="32"/>
      <c r="AO3293" s="32"/>
      <c r="AP3293" s="32"/>
      <c r="AQ3293" s="309"/>
      <c r="AR3293" s="33"/>
      <c r="AS3293" s="32"/>
      <c r="AT3293" s="32"/>
      <c r="AU3293" s="32"/>
      <c r="AV3293" s="32"/>
      <c r="AW3293" s="32"/>
      <c r="AX3293" s="32"/>
      <c r="AY3293" s="309"/>
      <c r="AZ3293" s="33"/>
      <c r="BA3293" s="32"/>
      <c r="BB3293" s="32"/>
      <c r="BC3293" s="32"/>
      <c r="BD3293" s="32"/>
      <c r="BE3293" s="32"/>
      <c r="BF3293" s="32"/>
      <c r="BG3293" s="309"/>
      <c r="BH3293" s="33"/>
      <c r="BI3293" s="32"/>
      <c r="BJ3293" s="32"/>
      <c r="BK3293" s="32"/>
      <c r="BL3293" s="32"/>
      <c r="BM3293" s="32"/>
      <c r="BN3293" s="32"/>
      <c r="BO3293" s="309"/>
      <c r="BP3293" s="33"/>
      <c r="BQ3293" s="32"/>
      <c r="BR3293" s="32"/>
      <c r="BS3293" s="32"/>
      <c r="BT3293" s="32"/>
      <c r="BU3293" s="32"/>
      <c r="BV3293" s="32"/>
      <c r="BW3293" s="309"/>
      <c r="BX3293" s="33"/>
      <c r="BY3293" s="32"/>
      <c r="BZ3293" s="32"/>
      <c r="CA3293" s="32"/>
      <c r="CB3293" s="32"/>
      <c r="CC3293" s="32"/>
      <c r="CD3293" s="32"/>
      <c r="CE3293" s="309"/>
      <c r="CF3293" s="33"/>
      <c r="CG3293" s="32"/>
      <c r="CH3293" s="32"/>
      <c r="CI3293" s="32"/>
      <c r="CJ3293" s="32"/>
      <c r="CK3293" s="32"/>
      <c r="CL3293" s="32"/>
      <c r="CM3293" s="309"/>
      <c r="CN3293" s="33"/>
      <c r="CO3293" s="32"/>
      <c r="CP3293" s="32"/>
      <c r="CQ3293" s="32"/>
      <c r="CR3293" s="32"/>
      <c r="CS3293" s="32"/>
      <c r="CT3293" s="32"/>
      <c r="CU3293" s="309"/>
      <c r="CV3293" s="33"/>
      <c r="CW3293" s="32"/>
      <c r="CX3293" s="32"/>
      <c r="CY3293" s="32"/>
      <c r="CZ3293" s="32"/>
      <c r="DA3293" s="32"/>
      <c r="DB3293" s="32"/>
      <c r="DC3293" s="309"/>
      <c r="DD3293" s="33"/>
      <c r="DE3293" s="32"/>
      <c r="DF3293" s="32"/>
      <c r="DG3293" s="32"/>
      <c r="DH3293" s="32"/>
      <c r="DI3293" s="32"/>
      <c r="DJ3293" s="32"/>
      <c r="DK3293" s="309"/>
      <c r="DL3293" s="33"/>
      <c r="DM3293" s="32"/>
      <c r="DN3293" s="32"/>
      <c r="DO3293" s="32"/>
      <c r="DP3293" s="32"/>
      <c r="DQ3293" s="32"/>
      <c r="DR3293" s="32"/>
      <c r="DS3293" s="309"/>
      <c r="DT3293" s="33"/>
      <c r="DU3293" s="32"/>
      <c r="DV3293" s="32"/>
      <c r="DW3293" s="32"/>
      <c r="DX3293" s="32"/>
      <c r="DY3293" s="32"/>
      <c r="DZ3293" s="32"/>
      <c r="EA3293" s="309"/>
      <c r="EB3293" s="33"/>
      <c r="EC3293" s="32"/>
      <c r="ED3293" s="32"/>
      <c r="EE3293" s="32"/>
      <c r="EF3293" s="32"/>
      <c r="EG3293" s="32"/>
      <c r="EH3293" s="32"/>
      <c r="EI3293" s="309"/>
      <c r="EJ3293" s="33"/>
      <c r="EK3293" s="32"/>
      <c r="EL3293" s="32"/>
      <c r="EM3293" s="32"/>
      <c r="EN3293" s="32"/>
      <c r="EO3293" s="32"/>
      <c r="EP3293" s="32"/>
      <c r="EQ3293" s="309"/>
      <c r="ER3293" s="33"/>
      <c r="ES3293" s="32"/>
      <c r="ET3293" s="32"/>
      <c r="EU3293" s="32"/>
      <c r="EV3293" s="32"/>
      <c r="EW3293" s="32"/>
      <c r="EX3293" s="32"/>
      <c r="EY3293" s="309"/>
      <c r="EZ3293" s="33"/>
      <c r="FA3293" s="32"/>
      <c r="FB3293" s="32"/>
      <c r="FC3293" s="32"/>
      <c r="FD3293" s="32"/>
      <c r="FE3293" s="32"/>
      <c r="FF3293" s="32"/>
      <c r="FG3293" s="309"/>
      <c r="FH3293" s="33"/>
      <c r="FI3293" s="32"/>
      <c r="FJ3293" s="32"/>
      <c r="FK3293" s="32"/>
      <c r="FL3293" s="32"/>
      <c r="FM3293" s="32"/>
      <c r="FN3293" s="32"/>
      <c r="FO3293" s="309"/>
      <c r="FP3293" s="33"/>
      <c r="FQ3293" s="32"/>
      <c r="FR3293" s="32"/>
      <c r="FS3293" s="32"/>
      <c r="FT3293" s="32"/>
      <c r="FU3293" s="32"/>
      <c r="FV3293" s="32"/>
      <c r="FW3293" s="309"/>
      <c r="FX3293" s="33"/>
      <c r="FY3293" s="32"/>
      <c r="FZ3293" s="32"/>
      <c r="GA3293" s="32"/>
      <c r="GB3293" s="32"/>
      <c r="GC3293" s="32"/>
      <c r="GD3293" s="32"/>
      <c r="GE3293" s="309"/>
      <c r="GF3293" s="33"/>
      <c r="GG3293" s="32"/>
      <c r="GH3293" s="32"/>
      <c r="GI3293" s="32"/>
      <c r="GJ3293" s="32"/>
      <c r="GK3293" s="32"/>
      <c r="GL3293" s="32"/>
      <c r="GM3293" s="309"/>
      <c r="GN3293" s="33"/>
      <c r="GO3293" s="32"/>
      <c r="GP3293" s="32"/>
      <c r="GQ3293" s="32"/>
      <c r="GR3293" s="32"/>
      <c r="GS3293" s="32"/>
      <c r="GT3293" s="32"/>
      <c r="GU3293" s="309"/>
      <c r="GV3293" s="33"/>
      <c r="GW3293" s="32"/>
      <c r="GX3293" s="32"/>
      <c r="GY3293" s="32"/>
      <c r="GZ3293" s="32"/>
      <c r="HA3293" s="32"/>
      <c r="HB3293" s="32"/>
      <c r="HC3293" s="309"/>
      <c r="HD3293" s="33"/>
      <c r="HE3293" s="32"/>
      <c r="HF3293" s="32"/>
      <c r="HG3293" s="32"/>
      <c r="HH3293" s="32"/>
      <c r="HI3293" s="32"/>
      <c r="HJ3293" s="32"/>
      <c r="HK3293" s="309"/>
      <c r="HL3293" s="33"/>
      <c r="HM3293" s="32"/>
      <c r="HN3293" s="32"/>
      <c r="HO3293" s="32"/>
      <c r="HP3293" s="32"/>
      <c r="HQ3293" s="32"/>
      <c r="HR3293" s="32"/>
      <c r="HS3293" s="309"/>
      <c r="HT3293" s="33"/>
      <c r="HU3293" s="32"/>
      <c r="HV3293" s="32"/>
      <c r="HW3293" s="32"/>
      <c r="HX3293" s="32"/>
      <c r="HY3293" s="32"/>
      <c r="HZ3293" s="32"/>
      <c r="IA3293" s="309"/>
      <c r="IB3293" s="33"/>
      <c r="IC3293" s="32"/>
      <c r="ID3293" s="32"/>
      <c r="IE3293" s="32"/>
      <c r="IF3293" s="32"/>
      <c r="IG3293" s="32"/>
      <c r="IH3293" s="32"/>
      <c r="II3293" s="309"/>
      <c r="IJ3293" s="33"/>
      <c r="IK3293" s="32"/>
      <c r="IL3293" s="32"/>
      <c r="IM3293" s="32"/>
      <c r="IN3293" s="32"/>
      <c r="IO3293" s="32"/>
      <c r="IP3293" s="32"/>
      <c r="IQ3293" s="309"/>
      <c r="IR3293" s="33"/>
      <c r="IS3293" s="32"/>
      <c r="IT3293" s="32"/>
      <c r="IU3293" s="32"/>
      <c r="IV3293" s="32"/>
      <c r="IW3293" s="32"/>
      <c r="IX3293" s="32"/>
    </row>
    <row r="3294" spans="1:258" ht="15" hidden="1" outlineLevel="2">
      <c r="A3294" s="285"/>
      <c r="B3294" s="332">
        <f t="shared" si="109"/>
        <v>207</v>
      </c>
      <c r="C3294" s="26" t="s">
        <v>3017</v>
      </c>
      <c r="D3294" s="48" t="s">
        <v>4012</v>
      </c>
      <c r="E3294" s="246" t="s">
        <v>2791</v>
      </c>
      <c r="F3294" s="246" t="s">
        <v>4619</v>
      </c>
      <c r="G3294" s="39"/>
      <c r="H3294" s="44"/>
      <c r="I3294" s="83"/>
      <c r="J3294" s="39"/>
      <c r="K3294" s="246"/>
      <c r="L3294" s="82"/>
      <c r="M3294" s="82"/>
      <c r="N3294" t="str">
        <f t="shared" si="110"/>
        <v/>
      </c>
      <c r="O3294" s="42"/>
      <c r="P3294" s="42"/>
      <c r="Q3294" s="42"/>
      <c r="R3294" s="42"/>
      <c r="S3294" s="32"/>
      <c r="T3294" s="33"/>
      <c r="U3294" s="32"/>
      <c r="V3294" s="32"/>
      <c r="W3294" s="32"/>
      <c r="X3294" s="32"/>
      <c r="Y3294" s="32"/>
      <c r="Z3294" s="32"/>
      <c r="AA3294" s="309"/>
      <c r="AB3294" s="33"/>
      <c r="AC3294" s="32"/>
      <c r="AD3294" s="32"/>
      <c r="AE3294" s="32"/>
      <c r="AF3294" s="32"/>
      <c r="AG3294" s="32"/>
      <c r="AH3294" s="32"/>
      <c r="AI3294" s="309"/>
      <c r="AJ3294" s="33"/>
      <c r="AK3294" s="32"/>
      <c r="AL3294" s="32"/>
      <c r="AM3294" s="32"/>
      <c r="AN3294" s="32"/>
      <c r="AO3294" s="32"/>
      <c r="AP3294" s="32"/>
      <c r="AQ3294" s="309"/>
      <c r="AR3294" s="33"/>
      <c r="AS3294" s="32"/>
      <c r="AT3294" s="32"/>
      <c r="AU3294" s="32"/>
      <c r="AV3294" s="32"/>
      <c r="AW3294" s="32"/>
      <c r="AX3294" s="32"/>
      <c r="AY3294" s="309"/>
      <c r="AZ3294" s="33"/>
      <c r="BA3294" s="32"/>
      <c r="BB3294" s="32"/>
      <c r="BC3294" s="32"/>
      <c r="BD3294" s="32"/>
      <c r="BE3294" s="32"/>
      <c r="BF3294" s="32"/>
      <c r="BG3294" s="309"/>
      <c r="BH3294" s="33"/>
      <c r="BI3294" s="32"/>
      <c r="BJ3294" s="32"/>
      <c r="BK3294" s="32"/>
      <c r="BL3294" s="32"/>
      <c r="BM3294" s="32"/>
      <c r="BN3294" s="32"/>
      <c r="BO3294" s="309"/>
      <c r="BP3294" s="33"/>
      <c r="BQ3294" s="32"/>
      <c r="BR3294" s="32"/>
      <c r="BS3294" s="32"/>
      <c r="BT3294" s="32"/>
      <c r="BU3294" s="32"/>
      <c r="BV3294" s="32"/>
      <c r="BW3294" s="309"/>
      <c r="BX3294" s="33"/>
      <c r="BY3294" s="32"/>
      <c r="BZ3294" s="32"/>
      <c r="CA3294" s="32"/>
      <c r="CB3294" s="32"/>
      <c r="CC3294" s="32"/>
      <c r="CD3294" s="32"/>
      <c r="CE3294" s="309"/>
      <c r="CF3294" s="33"/>
      <c r="CG3294" s="32"/>
      <c r="CH3294" s="32"/>
      <c r="CI3294" s="32"/>
      <c r="CJ3294" s="32"/>
      <c r="CK3294" s="32"/>
      <c r="CL3294" s="32"/>
      <c r="CM3294" s="309"/>
      <c r="CN3294" s="33"/>
      <c r="CO3294" s="32"/>
      <c r="CP3294" s="32"/>
      <c r="CQ3294" s="32"/>
      <c r="CR3294" s="32"/>
      <c r="CS3294" s="32"/>
      <c r="CT3294" s="32"/>
      <c r="CU3294" s="309"/>
      <c r="CV3294" s="33"/>
      <c r="CW3294" s="32"/>
      <c r="CX3294" s="32"/>
      <c r="CY3294" s="32"/>
      <c r="CZ3294" s="32"/>
      <c r="DA3294" s="32"/>
      <c r="DB3294" s="32"/>
      <c r="DC3294" s="309"/>
      <c r="DD3294" s="33"/>
      <c r="DE3294" s="32"/>
      <c r="DF3294" s="32"/>
      <c r="DG3294" s="32"/>
      <c r="DH3294" s="32"/>
      <c r="DI3294" s="32"/>
      <c r="DJ3294" s="32"/>
      <c r="DK3294" s="309"/>
      <c r="DL3294" s="33"/>
      <c r="DM3294" s="32"/>
      <c r="DN3294" s="32"/>
      <c r="DO3294" s="32"/>
      <c r="DP3294" s="32"/>
      <c r="DQ3294" s="32"/>
      <c r="DR3294" s="32"/>
      <c r="DS3294" s="309"/>
      <c r="DT3294" s="33"/>
      <c r="DU3294" s="32"/>
      <c r="DV3294" s="32"/>
      <c r="DW3294" s="32"/>
      <c r="DX3294" s="32"/>
      <c r="DY3294" s="32"/>
      <c r="DZ3294" s="32"/>
      <c r="EA3294" s="309"/>
      <c r="EB3294" s="33"/>
      <c r="EC3294" s="32"/>
      <c r="ED3294" s="32"/>
      <c r="EE3294" s="32"/>
      <c r="EF3294" s="32"/>
      <c r="EG3294" s="32"/>
      <c r="EH3294" s="32"/>
      <c r="EI3294" s="309"/>
      <c r="EJ3294" s="33"/>
      <c r="EK3294" s="32"/>
      <c r="EL3294" s="32"/>
      <c r="EM3294" s="32"/>
      <c r="EN3294" s="32"/>
      <c r="EO3294" s="32"/>
      <c r="EP3294" s="32"/>
      <c r="EQ3294" s="309"/>
      <c r="ER3294" s="33"/>
      <c r="ES3294" s="32"/>
      <c r="ET3294" s="32"/>
      <c r="EU3294" s="32"/>
      <c r="EV3294" s="32"/>
      <c r="EW3294" s="32"/>
      <c r="EX3294" s="32"/>
      <c r="EY3294" s="309"/>
      <c r="EZ3294" s="33"/>
      <c r="FA3294" s="32"/>
      <c r="FB3294" s="32"/>
      <c r="FC3294" s="32"/>
      <c r="FD3294" s="32"/>
      <c r="FE3294" s="32"/>
      <c r="FF3294" s="32"/>
      <c r="FG3294" s="309"/>
      <c r="FH3294" s="33"/>
      <c r="FI3294" s="32"/>
      <c r="FJ3294" s="32"/>
      <c r="FK3294" s="32"/>
      <c r="FL3294" s="32"/>
      <c r="FM3294" s="32"/>
      <c r="FN3294" s="32"/>
      <c r="FO3294" s="309"/>
      <c r="FP3294" s="33"/>
      <c r="FQ3294" s="32"/>
      <c r="FR3294" s="32"/>
      <c r="FS3294" s="32"/>
      <c r="FT3294" s="32"/>
      <c r="FU3294" s="32"/>
      <c r="FV3294" s="32"/>
      <c r="FW3294" s="309"/>
      <c r="FX3294" s="33"/>
      <c r="FY3294" s="32"/>
      <c r="FZ3294" s="32"/>
      <c r="GA3294" s="32"/>
      <c r="GB3294" s="32"/>
      <c r="GC3294" s="32"/>
      <c r="GD3294" s="32"/>
      <c r="GE3294" s="309"/>
      <c r="GF3294" s="33"/>
      <c r="GG3294" s="32"/>
      <c r="GH3294" s="32"/>
      <c r="GI3294" s="32"/>
      <c r="GJ3294" s="32"/>
      <c r="GK3294" s="32"/>
      <c r="GL3294" s="32"/>
      <c r="GM3294" s="309"/>
      <c r="GN3294" s="33"/>
      <c r="GO3294" s="32"/>
      <c r="GP3294" s="32"/>
      <c r="GQ3294" s="32"/>
      <c r="GR3294" s="32"/>
      <c r="GS3294" s="32"/>
      <c r="GT3294" s="32"/>
      <c r="GU3294" s="309"/>
      <c r="GV3294" s="33"/>
      <c r="GW3294" s="32"/>
      <c r="GX3294" s="32"/>
      <c r="GY3294" s="32"/>
      <c r="GZ3294" s="32"/>
      <c r="HA3294" s="32"/>
      <c r="HB3294" s="32"/>
      <c r="HC3294" s="309"/>
      <c r="HD3294" s="33"/>
      <c r="HE3294" s="32"/>
      <c r="HF3294" s="32"/>
      <c r="HG3294" s="32"/>
      <c r="HH3294" s="32"/>
      <c r="HI3294" s="32"/>
      <c r="HJ3294" s="32"/>
      <c r="HK3294" s="309"/>
      <c r="HL3294" s="33"/>
      <c r="HM3294" s="32"/>
      <c r="HN3294" s="32"/>
      <c r="HO3294" s="32"/>
      <c r="HP3294" s="32"/>
      <c r="HQ3294" s="32"/>
      <c r="HR3294" s="32"/>
      <c r="HS3294" s="309"/>
      <c r="HT3294" s="33"/>
      <c r="HU3294" s="32"/>
      <c r="HV3294" s="32"/>
      <c r="HW3294" s="32"/>
      <c r="HX3294" s="32"/>
      <c r="HY3294" s="32"/>
      <c r="HZ3294" s="32"/>
      <c r="IA3294" s="309"/>
      <c r="IB3294" s="33"/>
      <c r="IC3294" s="32"/>
      <c r="ID3294" s="32"/>
      <c r="IE3294" s="32"/>
      <c r="IF3294" s="32"/>
      <c r="IG3294" s="32"/>
      <c r="IH3294" s="32"/>
      <c r="II3294" s="309"/>
      <c r="IJ3294" s="33"/>
      <c r="IK3294" s="32"/>
      <c r="IL3294" s="32"/>
      <c r="IM3294" s="32"/>
      <c r="IN3294" s="32"/>
      <c r="IO3294" s="32"/>
      <c r="IP3294" s="32"/>
      <c r="IQ3294" s="309"/>
      <c r="IR3294" s="33"/>
      <c r="IS3294" s="32"/>
      <c r="IT3294" s="32"/>
      <c r="IU3294" s="32"/>
      <c r="IV3294" s="32"/>
      <c r="IW3294" s="32"/>
      <c r="IX3294" s="32"/>
    </row>
    <row r="3295" spans="1:258" ht="15" hidden="1" outlineLevel="2">
      <c r="A3295" s="285"/>
      <c r="B3295" s="332">
        <f t="shared" si="109"/>
        <v>207</v>
      </c>
      <c r="C3295" s="26" t="s">
        <v>3247</v>
      </c>
      <c r="D3295" s="172" t="s">
        <v>3246</v>
      </c>
      <c r="E3295" s="36" t="s">
        <v>2798</v>
      </c>
      <c r="F3295" s="139" t="s">
        <v>4676</v>
      </c>
      <c r="G3295" s="39"/>
      <c r="H3295" s="44"/>
      <c r="I3295" s="83"/>
      <c r="J3295" s="39"/>
      <c r="K3295" s="246"/>
      <c r="L3295" s="82">
        <v>41671</v>
      </c>
      <c r="M3295" s="82"/>
      <c r="N3295" t="str">
        <f t="shared" si="110"/>
        <v>DUPLICATE</v>
      </c>
      <c r="O3295" s="42"/>
      <c r="P3295" s="42"/>
      <c r="Q3295" s="42"/>
      <c r="R3295" s="42"/>
      <c r="S3295" s="32"/>
      <c r="T3295" s="33"/>
      <c r="U3295" s="32"/>
      <c r="V3295" s="32"/>
      <c r="W3295" s="32"/>
      <c r="X3295" s="32"/>
      <c r="Y3295" s="32"/>
      <c r="Z3295" s="32"/>
      <c r="AA3295" s="309"/>
      <c r="AB3295" s="33"/>
      <c r="AC3295" s="32"/>
      <c r="AD3295" s="32"/>
      <c r="AE3295" s="32"/>
      <c r="AF3295" s="32"/>
      <c r="AG3295" s="32"/>
      <c r="AH3295" s="32"/>
      <c r="AI3295" s="309"/>
      <c r="AJ3295" s="33"/>
      <c r="AK3295" s="32"/>
      <c r="AL3295" s="32"/>
      <c r="AM3295" s="32"/>
      <c r="AN3295" s="32"/>
      <c r="AO3295" s="32"/>
      <c r="AP3295" s="32"/>
      <c r="AQ3295" s="309"/>
      <c r="AR3295" s="33"/>
      <c r="AS3295" s="32"/>
      <c r="AT3295" s="32"/>
      <c r="AU3295" s="32"/>
      <c r="AV3295" s="32"/>
      <c r="AW3295" s="32"/>
      <c r="AX3295" s="32"/>
      <c r="AY3295" s="309"/>
      <c r="AZ3295" s="33"/>
      <c r="BA3295" s="32"/>
      <c r="BB3295" s="32"/>
      <c r="BC3295" s="32"/>
      <c r="BD3295" s="32"/>
      <c r="BE3295" s="32"/>
      <c r="BF3295" s="32"/>
      <c r="BG3295" s="309"/>
      <c r="BH3295" s="33"/>
      <c r="BI3295" s="32"/>
      <c r="BJ3295" s="32"/>
      <c r="BK3295" s="32"/>
      <c r="BL3295" s="32"/>
      <c r="BM3295" s="32"/>
      <c r="BN3295" s="32"/>
      <c r="BO3295" s="309"/>
      <c r="BP3295" s="33"/>
      <c r="BQ3295" s="32"/>
      <c r="BR3295" s="32"/>
      <c r="BS3295" s="32"/>
      <c r="BT3295" s="32"/>
      <c r="BU3295" s="32"/>
      <c r="BV3295" s="32"/>
      <c r="BW3295" s="309"/>
      <c r="BX3295" s="33"/>
      <c r="BY3295" s="32"/>
      <c r="BZ3295" s="32"/>
      <c r="CA3295" s="32"/>
      <c r="CB3295" s="32"/>
      <c r="CC3295" s="32"/>
      <c r="CD3295" s="32"/>
      <c r="CE3295" s="309"/>
      <c r="CF3295" s="33"/>
      <c r="CG3295" s="32"/>
      <c r="CH3295" s="32"/>
      <c r="CI3295" s="32"/>
      <c r="CJ3295" s="32"/>
      <c r="CK3295" s="32"/>
      <c r="CL3295" s="32"/>
      <c r="CM3295" s="309"/>
      <c r="CN3295" s="33"/>
      <c r="CO3295" s="32"/>
      <c r="CP3295" s="32"/>
      <c r="CQ3295" s="32"/>
      <c r="CR3295" s="32"/>
      <c r="CS3295" s="32"/>
      <c r="CT3295" s="32"/>
      <c r="CU3295" s="309"/>
      <c r="CV3295" s="33"/>
      <c r="CW3295" s="32"/>
      <c r="CX3295" s="32"/>
      <c r="CY3295" s="32"/>
      <c r="CZ3295" s="32"/>
      <c r="DA3295" s="32"/>
      <c r="DB3295" s="32"/>
      <c r="DC3295" s="309"/>
      <c r="DD3295" s="33"/>
      <c r="DE3295" s="32"/>
      <c r="DF3295" s="32"/>
      <c r="DG3295" s="32"/>
      <c r="DH3295" s="32"/>
      <c r="DI3295" s="32"/>
      <c r="DJ3295" s="32"/>
      <c r="DK3295" s="309"/>
      <c r="DL3295" s="33"/>
      <c r="DM3295" s="32"/>
      <c r="DN3295" s="32"/>
      <c r="DO3295" s="32"/>
      <c r="DP3295" s="32"/>
      <c r="DQ3295" s="32"/>
      <c r="DR3295" s="32"/>
      <c r="DS3295" s="309"/>
      <c r="DT3295" s="33"/>
      <c r="DU3295" s="32"/>
      <c r="DV3295" s="32"/>
      <c r="DW3295" s="32"/>
      <c r="DX3295" s="32"/>
      <c r="DY3295" s="32"/>
      <c r="DZ3295" s="32"/>
      <c r="EA3295" s="309"/>
      <c r="EB3295" s="33"/>
      <c r="EC3295" s="32"/>
      <c r="ED3295" s="32"/>
      <c r="EE3295" s="32"/>
      <c r="EF3295" s="32"/>
      <c r="EG3295" s="32"/>
      <c r="EH3295" s="32"/>
      <c r="EI3295" s="309"/>
      <c r="EJ3295" s="33"/>
      <c r="EK3295" s="32"/>
      <c r="EL3295" s="32"/>
      <c r="EM3295" s="32"/>
      <c r="EN3295" s="32"/>
      <c r="EO3295" s="32"/>
      <c r="EP3295" s="32"/>
      <c r="EQ3295" s="309"/>
      <c r="ER3295" s="33"/>
      <c r="ES3295" s="32"/>
      <c r="ET3295" s="32"/>
      <c r="EU3295" s="32"/>
      <c r="EV3295" s="32"/>
      <c r="EW3295" s="32"/>
      <c r="EX3295" s="32"/>
      <c r="EY3295" s="309"/>
      <c r="EZ3295" s="33"/>
      <c r="FA3295" s="32"/>
      <c r="FB3295" s="32"/>
      <c r="FC3295" s="32"/>
      <c r="FD3295" s="32"/>
      <c r="FE3295" s="32"/>
      <c r="FF3295" s="32"/>
      <c r="FG3295" s="309"/>
      <c r="FH3295" s="33"/>
      <c r="FI3295" s="32"/>
      <c r="FJ3295" s="32"/>
      <c r="FK3295" s="32"/>
      <c r="FL3295" s="32"/>
      <c r="FM3295" s="32"/>
      <c r="FN3295" s="32"/>
      <c r="FO3295" s="309"/>
      <c r="FP3295" s="33"/>
      <c r="FQ3295" s="32"/>
      <c r="FR3295" s="32"/>
      <c r="FS3295" s="32"/>
      <c r="FT3295" s="32"/>
      <c r="FU3295" s="32"/>
      <c r="FV3295" s="32"/>
      <c r="FW3295" s="309"/>
      <c r="FX3295" s="33"/>
      <c r="FY3295" s="32"/>
      <c r="FZ3295" s="32"/>
      <c r="GA3295" s="32"/>
      <c r="GB3295" s="32"/>
      <c r="GC3295" s="32"/>
      <c r="GD3295" s="32"/>
      <c r="GE3295" s="309"/>
      <c r="GF3295" s="33"/>
      <c r="GG3295" s="32"/>
      <c r="GH3295" s="32"/>
      <c r="GI3295" s="32"/>
      <c r="GJ3295" s="32"/>
      <c r="GK3295" s="32"/>
      <c r="GL3295" s="32"/>
      <c r="GM3295" s="309"/>
      <c r="GN3295" s="33"/>
      <c r="GO3295" s="32"/>
      <c r="GP3295" s="32"/>
      <c r="GQ3295" s="32"/>
      <c r="GR3295" s="32"/>
      <c r="GS3295" s="32"/>
      <c r="GT3295" s="32"/>
      <c r="GU3295" s="309"/>
      <c r="GV3295" s="33"/>
      <c r="GW3295" s="32"/>
      <c r="GX3295" s="32"/>
      <c r="GY3295" s="32"/>
      <c r="GZ3295" s="32"/>
      <c r="HA3295" s="32"/>
      <c r="HB3295" s="32"/>
      <c r="HC3295" s="309"/>
      <c r="HD3295" s="33"/>
      <c r="HE3295" s="32"/>
      <c r="HF3295" s="32"/>
      <c r="HG3295" s="32"/>
      <c r="HH3295" s="32"/>
      <c r="HI3295" s="32"/>
      <c r="HJ3295" s="32"/>
      <c r="HK3295" s="309"/>
      <c r="HL3295" s="33"/>
      <c r="HM3295" s="32"/>
      <c r="HN3295" s="32"/>
      <c r="HO3295" s="32"/>
      <c r="HP3295" s="32"/>
      <c r="HQ3295" s="32"/>
      <c r="HR3295" s="32"/>
      <c r="HS3295" s="309"/>
      <c r="HT3295" s="33"/>
      <c r="HU3295" s="32"/>
      <c r="HV3295" s="32"/>
      <c r="HW3295" s="32"/>
      <c r="HX3295" s="32"/>
      <c r="HY3295" s="32"/>
      <c r="HZ3295" s="32"/>
      <c r="IA3295" s="309"/>
      <c r="IB3295" s="33"/>
      <c r="IC3295" s="32"/>
      <c r="ID3295" s="32"/>
      <c r="IE3295" s="32"/>
      <c r="IF3295" s="32"/>
      <c r="IG3295" s="32"/>
      <c r="IH3295" s="32"/>
      <c r="II3295" s="309"/>
      <c r="IJ3295" s="33"/>
      <c r="IK3295" s="32"/>
      <c r="IL3295" s="32"/>
      <c r="IM3295" s="32"/>
      <c r="IN3295" s="32"/>
      <c r="IO3295" s="32"/>
      <c r="IP3295" s="32"/>
      <c r="IQ3295" s="309"/>
      <c r="IR3295" s="33"/>
      <c r="IS3295" s="32"/>
      <c r="IT3295" s="32"/>
      <c r="IU3295" s="32"/>
      <c r="IV3295" s="32"/>
      <c r="IW3295" s="32"/>
      <c r="IX3295" s="32"/>
    </row>
    <row r="3296" spans="1:258" ht="15" hidden="1" outlineLevel="2">
      <c r="A3296" s="285"/>
      <c r="B3296" s="332">
        <f t="shared" si="109"/>
        <v>207</v>
      </c>
      <c r="C3296" s="26" t="s">
        <v>1329</v>
      </c>
      <c r="D3296" s="155" t="s">
        <v>1843</v>
      </c>
      <c r="E3296" s="246" t="s">
        <v>1156</v>
      </c>
      <c r="F3296" s="246" t="s">
        <v>4676</v>
      </c>
      <c r="G3296" s="39"/>
      <c r="H3296" s="44"/>
      <c r="I3296" s="83"/>
      <c r="J3296" s="39"/>
      <c r="K3296" s="246"/>
      <c r="L3296" s="82">
        <v>40940</v>
      </c>
      <c r="M3296" s="82"/>
      <c r="N3296" t="str">
        <f t="shared" si="110"/>
        <v>DUPLICATE</v>
      </c>
      <c r="O3296" s="42"/>
      <c r="P3296" s="42"/>
      <c r="Q3296" s="42"/>
      <c r="R3296" s="42"/>
      <c r="S3296" s="32"/>
      <c r="T3296" s="33"/>
      <c r="U3296" s="32"/>
      <c r="V3296" s="32"/>
      <c r="W3296" s="32"/>
      <c r="X3296" s="32"/>
      <c r="Y3296" s="32"/>
      <c r="Z3296" s="32"/>
      <c r="AA3296" s="309"/>
      <c r="AB3296" s="33"/>
      <c r="AC3296" s="32"/>
      <c r="AD3296" s="32"/>
      <c r="AE3296" s="32"/>
      <c r="AF3296" s="32"/>
      <c r="AG3296" s="32"/>
      <c r="AH3296" s="32"/>
      <c r="AI3296" s="309"/>
      <c r="AJ3296" s="33"/>
      <c r="AK3296" s="32"/>
      <c r="AL3296" s="32"/>
      <c r="AM3296" s="32"/>
      <c r="AN3296" s="32"/>
      <c r="AO3296" s="32"/>
      <c r="AP3296" s="32"/>
      <c r="AQ3296" s="309"/>
      <c r="AR3296" s="33"/>
      <c r="AS3296" s="32"/>
      <c r="AT3296" s="32"/>
      <c r="AU3296" s="32"/>
      <c r="AV3296" s="32"/>
      <c r="AW3296" s="32"/>
      <c r="AX3296" s="32"/>
      <c r="AY3296" s="309"/>
      <c r="AZ3296" s="33"/>
      <c r="BA3296" s="32"/>
      <c r="BB3296" s="32"/>
      <c r="BC3296" s="32"/>
      <c r="BD3296" s="32"/>
      <c r="BE3296" s="32"/>
      <c r="BF3296" s="32"/>
      <c r="BG3296" s="309"/>
      <c r="BH3296" s="33"/>
      <c r="BI3296" s="32"/>
      <c r="BJ3296" s="32"/>
      <c r="BK3296" s="32"/>
      <c r="BL3296" s="32"/>
      <c r="BM3296" s="32"/>
      <c r="BN3296" s="32"/>
      <c r="BO3296" s="309"/>
      <c r="BP3296" s="33"/>
      <c r="BQ3296" s="32"/>
      <c r="BR3296" s="32"/>
      <c r="BS3296" s="32"/>
      <c r="BT3296" s="32"/>
      <c r="BU3296" s="32"/>
      <c r="BV3296" s="32"/>
      <c r="BW3296" s="309"/>
      <c r="BX3296" s="33"/>
      <c r="BY3296" s="32"/>
      <c r="BZ3296" s="32"/>
      <c r="CA3296" s="32"/>
      <c r="CB3296" s="32"/>
      <c r="CC3296" s="32"/>
      <c r="CD3296" s="32"/>
      <c r="CE3296" s="309"/>
      <c r="CF3296" s="33"/>
      <c r="CG3296" s="32"/>
      <c r="CH3296" s="32"/>
      <c r="CI3296" s="32"/>
      <c r="CJ3296" s="32"/>
      <c r="CK3296" s="32"/>
      <c r="CL3296" s="32"/>
      <c r="CM3296" s="309"/>
      <c r="CN3296" s="33"/>
      <c r="CO3296" s="32"/>
      <c r="CP3296" s="32"/>
      <c r="CQ3296" s="32"/>
      <c r="CR3296" s="32"/>
      <c r="CS3296" s="32"/>
      <c r="CT3296" s="32"/>
      <c r="CU3296" s="309"/>
      <c r="CV3296" s="33"/>
      <c r="CW3296" s="32"/>
      <c r="CX3296" s="32"/>
      <c r="CY3296" s="32"/>
      <c r="CZ3296" s="32"/>
      <c r="DA3296" s="32"/>
      <c r="DB3296" s="32"/>
      <c r="DC3296" s="309"/>
      <c r="DD3296" s="33"/>
      <c r="DE3296" s="32"/>
      <c r="DF3296" s="32"/>
      <c r="DG3296" s="32"/>
      <c r="DH3296" s="32"/>
      <c r="DI3296" s="32"/>
      <c r="DJ3296" s="32"/>
      <c r="DK3296" s="309"/>
      <c r="DL3296" s="33"/>
      <c r="DM3296" s="32"/>
      <c r="DN3296" s="32"/>
      <c r="DO3296" s="32"/>
      <c r="DP3296" s="32"/>
      <c r="DQ3296" s="32"/>
      <c r="DR3296" s="32"/>
      <c r="DS3296" s="309"/>
      <c r="DT3296" s="33"/>
      <c r="DU3296" s="32"/>
      <c r="DV3296" s="32"/>
      <c r="DW3296" s="32"/>
      <c r="DX3296" s="32"/>
      <c r="DY3296" s="32"/>
      <c r="DZ3296" s="32"/>
      <c r="EA3296" s="309"/>
      <c r="EB3296" s="33"/>
      <c r="EC3296" s="32"/>
      <c r="ED3296" s="32"/>
      <c r="EE3296" s="32"/>
      <c r="EF3296" s="32"/>
      <c r="EG3296" s="32"/>
      <c r="EH3296" s="32"/>
      <c r="EI3296" s="309"/>
      <c r="EJ3296" s="33"/>
      <c r="EK3296" s="32"/>
      <c r="EL3296" s="32"/>
      <c r="EM3296" s="32"/>
      <c r="EN3296" s="32"/>
      <c r="EO3296" s="32"/>
      <c r="EP3296" s="32"/>
      <c r="EQ3296" s="309"/>
      <c r="ER3296" s="33"/>
      <c r="ES3296" s="32"/>
      <c r="ET3296" s="32"/>
      <c r="EU3296" s="32"/>
      <c r="EV3296" s="32"/>
      <c r="EW3296" s="32"/>
      <c r="EX3296" s="32"/>
      <c r="EY3296" s="309"/>
      <c r="EZ3296" s="33"/>
      <c r="FA3296" s="32"/>
      <c r="FB3296" s="32"/>
      <c r="FC3296" s="32"/>
      <c r="FD3296" s="32"/>
      <c r="FE3296" s="32"/>
      <c r="FF3296" s="32"/>
      <c r="FG3296" s="309"/>
      <c r="FH3296" s="33"/>
      <c r="FI3296" s="32"/>
      <c r="FJ3296" s="32"/>
      <c r="FK3296" s="32"/>
      <c r="FL3296" s="32"/>
      <c r="FM3296" s="32"/>
      <c r="FN3296" s="32"/>
      <c r="FO3296" s="309"/>
      <c r="FP3296" s="33"/>
      <c r="FQ3296" s="32"/>
      <c r="FR3296" s="32"/>
      <c r="FS3296" s="32"/>
      <c r="FT3296" s="32"/>
      <c r="FU3296" s="32"/>
      <c r="FV3296" s="32"/>
      <c r="FW3296" s="309"/>
      <c r="FX3296" s="33"/>
      <c r="FY3296" s="32"/>
      <c r="FZ3296" s="32"/>
      <c r="GA3296" s="32"/>
      <c r="GB3296" s="32"/>
      <c r="GC3296" s="32"/>
      <c r="GD3296" s="32"/>
      <c r="GE3296" s="309"/>
      <c r="GF3296" s="33"/>
      <c r="GG3296" s="32"/>
      <c r="GH3296" s="32"/>
      <c r="GI3296" s="32"/>
      <c r="GJ3296" s="32"/>
      <c r="GK3296" s="32"/>
      <c r="GL3296" s="32"/>
      <c r="GM3296" s="309"/>
      <c r="GN3296" s="33"/>
      <c r="GO3296" s="32"/>
      <c r="GP3296" s="32"/>
      <c r="GQ3296" s="32"/>
      <c r="GR3296" s="32"/>
      <c r="GS3296" s="32"/>
      <c r="GT3296" s="32"/>
      <c r="GU3296" s="309"/>
      <c r="GV3296" s="33"/>
      <c r="GW3296" s="32"/>
      <c r="GX3296" s="32"/>
      <c r="GY3296" s="32"/>
      <c r="GZ3296" s="32"/>
      <c r="HA3296" s="32"/>
      <c r="HB3296" s="32"/>
      <c r="HC3296" s="309"/>
      <c r="HD3296" s="33"/>
      <c r="HE3296" s="32"/>
      <c r="HF3296" s="32"/>
      <c r="HG3296" s="32"/>
      <c r="HH3296" s="32"/>
      <c r="HI3296" s="32"/>
      <c r="HJ3296" s="32"/>
      <c r="HK3296" s="309"/>
      <c r="HL3296" s="33"/>
      <c r="HM3296" s="32"/>
      <c r="HN3296" s="32"/>
      <c r="HO3296" s="32"/>
      <c r="HP3296" s="32"/>
      <c r="HQ3296" s="32"/>
      <c r="HR3296" s="32"/>
      <c r="HS3296" s="309"/>
      <c r="HT3296" s="33"/>
      <c r="HU3296" s="32"/>
      <c r="HV3296" s="32"/>
      <c r="HW3296" s="32"/>
      <c r="HX3296" s="32"/>
      <c r="HY3296" s="32"/>
      <c r="HZ3296" s="32"/>
      <c r="IA3296" s="309"/>
      <c r="IB3296" s="33"/>
      <c r="IC3296" s="32"/>
      <c r="ID3296" s="32"/>
      <c r="IE3296" s="32"/>
      <c r="IF3296" s="32"/>
      <c r="IG3296" s="32"/>
      <c r="IH3296" s="32"/>
      <c r="II3296" s="309"/>
      <c r="IJ3296" s="33"/>
      <c r="IK3296" s="32"/>
      <c r="IL3296" s="32"/>
      <c r="IM3296" s="32"/>
      <c r="IN3296" s="32"/>
      <c r="IO3296" s="32"/>
      <c r="IP3296" s="32"/>
      <c r="IQ3296" s="309"/>
      <c r="IR3296" s="33"/>
      <c r="IS3296" s="32"/>
      <c r="IT3296" s="32"/>
      <c r="IU3296" s="32"/>
      <c r="IV3296" s="32"/>
      <c r="IW3296" s="32"/>
      <c r="IX3296" s="32"/>
    </row>
    <row r="3297" spans="1:258" ht="15" hidden="1" outlineLevel="2">
      <c r="A3297" s="285"/>
      <c r="B3297" s="332">
        <f t="shared" si="109"/>
        <v>207</v>
      </c>
      <c r="C3297" s="26" t="s">
        <v>5128</v>
      </c>
      <c r="D3297" s="172" t="s">
        <v>5127</v>
      </c>
      <c r="E3297" s="36" t="s">
        <v>2798</v>
      </c>
      <c r="F3297" s="139" t="s">
        <v>4676</v>
      </c>
      <c r="G3297" s="39"/>
      <c r="H3297" s="44"/>
      <c r="I3297" s="83"/>
      <c r="J3297" s="39"/>
      <c r="K3297" s="246"/>
      <c r="L3297" s="82">
        <v>41671</v>
      </c>
      <c r="M3297" s="82"/>
      <c r="N3297" t="str">
        <f t="shared" si="110"/>
        <v>DUPLICATE</v>
      </c>
      <c r="O3297" s="42"/>
      <c r="P3297" s="42"/>
      <c r="Q3297" s="42"/>
      <c r="R3297" s="42"/>
      <c r="S3297" s="32"/>
      <c r="T3297" s="33"/>
      <c r="U3297" s="32"/>
      <c r="V3297" s="32"/>
      <c r="W3297" s="32"/>
      <c r="X3297" s="32"/>
      <c r="Y3297" s="32"/>
      <c r="Z3297" s="32"/>
      <c r="AA3297" s="309"/>
      <c r="AB3297" s="33"/>
      <c r="AC3297" s="32"/>
      <c r="AD3297" s="32"/>
      <c r="AE3297" s="32"/>
      <c r="AF3297" s="32"/>
      <c r="AG3297" s="32"/>
      <c r="AH3297" s="32"/>
      <c r="AI3297" s="309"/>
      <c r="AJ3297" s="33"/>
      <c r="AK3297" s="32"/>
      <c r="AL3297" s="32"/>
      <c r="AM3297" s="32"/>
      <c r="AN3297" s="32"/>
      <c r="AO3297" s="32"/>
      <c r="AP3297" s="32"/>
      <c r="AQ3297" s="309"/>
      <c r="AR3297" s="33"/>
      <c r="AS3297" s="32"/>
      <c r="AT3297" s="32"/>
      <c r="AU3297" s="32"/>
      <c r="AV3297" s="32"/>
      <c r="AW3297" s="32"/>
      <c r="AX3297" s="32"/>
      <c r="AY3297" s="309"/>
      <c r="AZ3297" s="33"/>
      <c r="BA3297" s="32"/>
      <c r="BB3297" s="32"/>
      <c r="BC3297" s="32"/>
      <c r="BD3297" s="32"/>
      <c r="BE3297" s="32"/>
      <c r="BF3297" s="32"/>
      <c r="BG3297" s="309"/>
      <c r="BH3297" s="33"/>
      <c r="BI3297" s="32"/>
      <c r="BJ3297" s="32"/>
      <c r="BK3297" s="32"/>
      <c r="BL3297" s="32"/>
      <c r="BM3297" s="32"/>
      <c r="BN3297" s="32"/>
      <c r="BO3297" s="309"/>
      <c r="BP3297" s="33"/>
      <c r="BQ3297" s="32"/>
      <c r="BR3297" s="32"/>
      <c r="BS3297" s="32"/>
      <c r="BT3297" s="32"/>
      <c r="BU3297" s="32"/>
      <c r="BV3297" s="32"/>
      <c r="BW3297" s="309"/>
      <c r="BX3297" s="33"/>
      <c r="BY3297" s="32"/>
      <c r="BZ3297" s="32"/>
      <c r="CA3297" s="32"/>
      <c r="CB3297" s="32"/>
      <c r="CC3297" s="32"/>
      <c r="CD3297" s="32"/>
      <c r="CE3297" s="309"/>
      <c r="CF3297" s="33"/>
      <c r="CG3297" s="32"/>
      <c r="CH3297" s="32"/>
      <c r="CI3297" s="32"/>
      <c r="CJ3297" s="32"/>
      <c r="CK3297" s="32"/>
      <c r="CL3297" s="32"/>
      <c r="CM3297" s="309"/>
      <c r="CN3297" s="33"/>
      <c r="CO3297" s="32"/>
      <c r="CP3297" s="32"/>
      <c r="CQ3297" s="32"/>
      <c r="CR3297" s="32"/>
      <c r="CS3297" s="32"/>
      <c r="CT3297" s="32"/>
      <c r="CU3297" s="309"/>
      <c r="CV3297" s="33"/>
      <c r="CW3297" s="32"/>
      <c r="CX3297" s="32"/>
      <c r="CY3297" s="32"/>
      <c r="CZ3297" s="32"/>
      <c r="DA3297" s="32"/>
      <c r="DB3297" s="32"/>
      <c r="DC3297" s="309"/>
      <c r="DD3297" s="33"/>
      <c r="DE3297" s="32"/>
      <c r="DF3297" s="32"/>
      <c r="DG3297" s="32"/>
      <c r="DH3297" s="32"/>
      <c r="DI3297" s="32"/>
      <c r="DJ3297" s="32"/>
      <c r="DK3297" s="309"/>
      <c r="DL3297" s="33"/>
      <c r="DM3297" s="32"/>
      <c r="DN3297" s="32"/>
      <c r="DO3297" s="32"/>
      <c r="DP3297" s="32"/>
      <c r="DQ3297" s="32"/>
      <c r="DR3297" s="32"/>
      <c r="DS3297" s="309"/>
      <c r="DT3297" s="33"/>
      <c r="DU3297" s="32"/>
      <c r="DV3297" s="32"/>
      <c r="DW3297" s="32"/>
      <c r="DX3297" s="32"/>
      <c r="DY3297" s="32"/>
      <c r="DZ3297" s="32"/>
      <c r="EA3297" s="309"/>
      <c r="EB3297" s="33"/>
      <c r="EC3297" s="32"/>
      <c r="ED3297" s="32"/>
      <c r="EE3297" s="32"/>
      <c r="EF3297" s="32"/>
      <c r="EG3297" s="32"/>
      <c r="EH3297" s="32"/>
      <c r="EI3297" s="309"/>
      <c r="EJ3297" s="33"/>
      <c r="EK3297" s="32"/>
      <c r="EL3297" s="32"/>
      <c r="EM3297" s="32"/>
      <c r="EN3297" s="32"/>
      <c r="EO3297" s="32"/>
      <c r="EP3297" s="32"/>
      <c r="EQ3297" s="309"/>
      <c r="ER3297" s="33"/>
      <c r="ES3297" s="32"/>
      <c r="ET3297" s="32"/>
      <c r="EU3297" s="32"/>
      <c r="EV3297" s="32"/>
      <c r="EW3297" s="32"/>
      <c r="EX3297" s="32"/>
      <c r="EY3297" s="309"/>
      <c r="EZ3297" s="33"/>
      <c r="FA3297" s="32"/>
      <c r="FB3297" s="32"/>
      <c r="FC3297" s="32"/>
      <c r="FD3297" s="32"/>
      <c r="FE3297" s="32"/>
      <c r="FF3297" s="32"/>
      <c r="FG3297" s="309"/>
      <c r="FH3297" s="33"/>
      <c r="FI3297" s="32"/>
      <c r="FJ3297" s="32"/>
      <c r="FK3297" s="32"/>
      <c r="FL3297" s="32"/>
      <c r="FM3297" s="32"/>
      <c r="FN3297" s="32"/>
      <c r="FO3297" s="309"/>
      <c r="FP3297" s="33"/>
      <c r="FQ3297" s="32"/>
      <c r="FR3297" s="32"/>
      <c r="FS3297" s="32"/>
      <c r="FT3297" s="32"/>
      <c r="FU3297" s="32"/>
      <c r="FV3297" s="32"/>
      <c r="FW3297" s="309"/>
      <c r="FX3297" s="33"/>
      <c r="FY3297" s="32"/>
      <c r="FZ3297" s="32"/>
      <c r="GA3297" s="32"/>
      <c r="GB3297" s="32"/>
      <c r="GC3297" s="32"/>
      <c r="GD3297" s="32"/>
      <c r="GE3297" s="309"/>
      <c r="GF3297" s="33"/>
      <c r="GG3297" s="32"/>
      <c r="GH3297" s="32"/>
      <c r="GI3297" s="32"/>
      <c r="GJ3297" s="32"/>
      <c r="GK3297" s="32"/>
      <c r="GL3297" s="32"/>
      <c r="GM3297" s="309"/>
      <c r="GN3297" s="33"/>
      <c r="GO3297" s="32"/>
      <c r="GP3297" s="32"/>
      <c r="GQ3297" s="32"/>
      <c r="GR3297" s="32"/>
      <c r="GS3297" s="32"/>
      <c r="GT3297" s="32"/>
      <c r="GU3297" s="309"/>
      <c r="GV3297" s="33"/>
      <c r="GW3297" s="32"/>
      <c r="GX3297" s="32"/>
      <c r="GY3297" s="32"/>
      <c r="GZ3297" s="32"/>
      <c r="HA3297" s="32"/>
      <c r="HB3297" s="32"/>
      <c r="HC3297" s="309"/>
      <c r="HD3297" s="33"/>
      <c r="HE3297" s="32"/>
      <c r="HF3297" s="32"/>
      <c r="HG3297" s="32"/>
      <c r="HH3297" s="32"/>
      <c r="HI3297" s="32"/>
      <c r="HJ3297" s="32"/>
      <c r="HK3297" s="309"/>
      <c r="HL3297" s="33"/>
      <c r="HM3297" s="32"/>
      <c r="HN3297" s="32"/>
      <c r="HO3297" s="32"/>
      <c r="HP3297" s="32"/>
      <c r="HQ3297" s="32"/>
      <c r="HR3297" s="32"/>
      <c r="HS3297" s="309"/>
      <c r="HT3297" s="33"/>
      <c r="HU3297" s="32"/>
      <c r="HV3297" s="32"/>
      <c r="HW3297" s="32"/>
      <c r="HX3297" s="32"/>
      <c r="HY3297" s="32"/>
      <c r="HZ3297" s="32"/>
      <c r="IA3297" s="309"/>
      <c r="IB3297" s="33"/>
      <c r="IC3297" s="32"/>
      <c r="ID3297" s="32"/>
      <c r="IE3297" s="32"/>
      <c r="IF3297" s="32"/>
      <c r="IG3297" s="32"/>
      <c r="IH3297" s="32"/>
      <c r="II3297" s="309"/>
      <c r="IJ3297" s="33"/>
      <c r="IK3297" s="32"/>
      <c r="IL3297" s="32"/>
      <c r="IM3297" s="32"/>
      <c r="IN3297" s="32"/>
      <c r="IO3297" s="32"/>
      <c r="IP3297" s="32"/>
      <c r="IQ3297" s="309"/>
      <c r="IR3297" s="33"/>
      <c r="IS3297" s="32"/>
      <c r="IT3297" s="32"/>
      <c r="IU3297" s="32"/>
      <c r="IV3297" s="32"/>
      <c r="IW3297" s="32"/>
      <c r="IX3297" s="32"/>
    </row>
    <row r="3298" spans="1:258" ht="15" hidden="1" outlineLevel="2">
      <c r="A3298" s="285"/>
      <c r="B3298" s="332">
        <f t="shared" si="109"/>
        <v>207</v>
      </c>
      <c r="C3298" s="26" t="s">
        <v>353</v>
      </c>
      <c r="D3298" s="172" t="s">
        <v>352</v>
      </c>
      <c r="E3298" s="36" t="s">
        <v>2798</v>
      </c>
      <c r="F3298" s="139" t="s">
        <v>4676</v>
      </c>
      <c r="G3298" s="39"/>
      <c r="H3298" s="44"/>
      <c r="I3298" s="83"/>
      <c r="J3298" s="39"/>
      <c r="K3298" s="246"/>
      <c r="L3298" s="82">
        <v>41671</v>
      </c>
      <c r="M3298" s="82"/>
      <c r="N3298" t="str">
        <f t="shared" si="110"/>
        <v>DUPLICATE</v>
      </c>
      <c r="O3298" s="42"/>
      <c r="P3298" s="42"/>
      <c r="Q3298" s="42"/>
      <c r="R3298" s="42"/>
      <c r="S3298" s="32"/>
      <c r="T3298" s="33"/>
      <c r="U3298" s="32"/>
      <c r="V3298" s="32"/>
      <c r="W3298" s="32"/>
      <c r="X3298" s="32"/>
      <c r="Y3298" s="32"/>
      <c r="Z3298" s="32"/>
      <c r="AA3298" s="309"/>
      <c r="AB3298" s="33"/>
      <c r="AC3298" s="32"/>
      <c r="AD3298" s="32"/>
      <c r="AE3298" s="32"/>
      <c r="AF3298" s="32"/>
      <c r="AG3298" s="32"/>
      <c r="AH3298" s="32"/>
      <c r="AI3298" s="309"/>
      <c r="AJ3298" s="33"/>
      <c r="AK3298" s="32"/>
      <c r="AL3298" s="32"/>
      <c r="AM3298" s="32"/>
      <c r="AN3298" s="32"/>
      <c r="AO3298" s="32"/>
      <c r="AP3298" s="32"/>
      <c r="AQ3298" s="309"/>
      <c r="AR3298" s="33"/>
      <c r="AS3298" s="32"/>
      <c r="AT3298" s="32"/>
      <c r="AU3298" s="32"/>
      <c r="AV3298" s="32"/>
      <c r="AW3298" s="32"/>
      <c r="AX3298" s="32"/>
      <c r="AY3298" s="309"/>
      <c r="AZ3298" s="33"/>
      <c r="BA3298" s="32"/>
      <c r="BB3298" s="32"/>
      <c r="BC3298" s="32"/>
      <c r="BD3298" s="32"/>
      <c r="BE3298" s="32"/>
      <c r="BF3298" s="32"/>
      <c r="BG3298" s="309"/>
      <c r="BH3298" s="33"/>
      <c r="BI3298" s="32"/>
      <c r="BJ3298" s="32"/>
      <c r="BK3298" s="32"/>
      <c r="BL3298" s="32"/>
      <c r="BM3298" s="32"/>
      <c r="BN3298" s="32"/>
      <c r="BO3298" s="309"/>
      <c r="BP3298" s="33"/>
      <c r="BQ3298" s="32"/>
      <c r="BR3298" s="32"/>
      <c r="BS3298" s="32"/>
      <c r="BT3298" s="32"/>
      <c r="BU3298" s="32"/>
      <c r="BV3298" s="32"/>
      <c r="BW3298" s="309"/>
      <c r="BX3298" s="33"/>
      <c r="BY3298" s="32"/>
      <c r="BZ3298" s="32"/>
      <c r="CA3298" s="32"/>
      <c r="CB3298" s="32"/>
      <c r="CC3298" s="32"/>
      <c r="CD3298" s="32"/>
      <c r="CE3298" s="309"/>
      <c r="CF3298" s="33"/>
      <c r="CG3298" s="32"/>
      <c r="CH3298" s="32"/>
      <c r="CI3298" s="32"/>
      <c r="CJ3298" s="32"/>
      <c r="CK3298" s="32"/>
      <c r="CL3298" s="32"/>
      <c r="CM3298" s="309"/>
      <c r="CN3298" s="33"/>
      <c r="CO3298" s="32"/>
      <c r="CP3298" s="32"/>
      <c r="CQ3298" s="32"/>
      <c r="CR3298" s="32"/>
      <c r="CS3298" s="32"/>
      <c r="CT3298" s="32"/>
      <c r="CU3298" s="309"/>
      <c r="CV3298" s="33"/>
      <c r="CW3298" s="32"/>
      <c r="CX3298" s="32"/>
      <c r="CY3298" s="32"/>
      <c r="CZ3298" s="32"/>
      <c r="DA3298" s="32"/>
      <c r="DB3298" s="32"/>
      <c r="DC3298" s="309"/>
      <c r="DD3298" s="33"/>
      <c r="DE3298" s="32"/>
      <c r="DF3298" s="32"/>
      <c r="DG3298" s="32"/>
      <c r="DH3298" s="32"/>
      <c r="DI3298" s="32"/>
      <c r="DJ3298" s="32"/>
      <c r="DK3298" s="309"/>
      <c r="DL3298" s="33"/>
      <c r="DM3298" s="32"/>
      <c r="DN3298" s="32"/>
      <c r="DO3298" s="32"/>
      <c r="DP3298" s="32"/>
      <c r="DQ3298" s="32"/>
      <c r="DR3298" s="32"/>
      <c r="DS3298" s="309"/>
      <c r="DT3298" s="33"/>
      <c r="DU3298" s="32"/>
      <c r="DV3298" s="32"/>
      <c r="DW3298" s="32"/>
      <c r="DX3298" s="32"/>
      <c r="DY3298" s="32"/>
      <c r="DZ3298" s="32"/>
      <c r="EA3298" s="309"/>
      <c r="EB3298" s="33"/>
      <c r="EC3298" s="32"/>
      <c r="ED3298" s="32"/>
      <c r="EE3298" s="32"/>
      <c r="EF3298" s="32"/>
      <c r="EG3298" s="32"/>
      <c r="EH3298" s="32"/>
      <c r="EI3298" s="309"/>
      <c r="EJ3298" s="33"/>
      <c r="EK3298" s="32"/>
      <c r="EL3298" s="32"/>
      <c r="EM3298" s="32"/>
      <c r="EN3298" s="32"/>
      <c r="EO3298" s="32"/>
      <c r="EP3298" s="32"/>
      <c r="EQ3298" s="309"/>
      <c r="ER3298" s="33"/>
      <c r="ES3298" s="32"/>
      <c r="ET3298" s="32"/>
      <c r="EU3298" s="32"/>
      <c r="EV3298" s="32"/>
      <c r="EW3298" s="32"/>
      <c r="EX3298" s="32"/>
      <c r="EY3298" s="309"/>
      <c r="EZ3298" s="33"/>
      <c r="FA3298" s="32"/>
      <c r="FB3298" s="32"/>
      <c r="FC3298" s="32"/>
      <c r="FD3298" s="32"/>
      <c r="FE3298" s="32"/>
      <c r="FF3298" s="32"/>
      <c r="FG3298" s="309"/>
      <c r="FH3298" s="33"/>
      <c r="FI3298" s="32"/>
      <c r="FJ3298" s="32"/>
      <c r="FK3298" s="32"/>
      <c r="FL3298" s="32"/>
      <c r="FM3298" s="32"/>
      <c r="FN3298" s="32"/>
      <c r="FO3298" s="309"/>
      <c r="FP3298" s="33"/>
      <c r="FQ3298" s="32"/>
      <c r="FR3298" s="32"/>
      <c r="FS3298" s="32"/>
      <c r="FT3298" s="32"/>
      <c r="FU3298" s="32"/>
      <c r="FV3298" s="32"/>
      <c r="FW3298" s="309"/>
      <c r="FX3298" s="33"/>
      <c r="FY3298" s="32"/>
      <c r="FZ3298" s="32"/>
      <c r="GA3298" s="32"/>
      <c r="GB3298" s="32"/>
      <c r="GC3298" s="32"/>
      <c r="GD3298" s="32"/>
      <c r="GE3298" s="309"/>
      <c r="GF3298" s="33"/>
      <c r="GG3298" s="32"/>
      <c r="GH3298" s="32"/>
      <c r="GI3298" s="32"/>
      <c r="GJ3298" s="32"/>
      <c r="GK3298" s="32"/>
      <c r="GL3298" s="32"/>
      <c r="GM3298" s="309"/>
      <c r="GN3298" s="33"/>
      <c r="GO3298" s="32"/>
      <c r="GP3298" s="32"/>
      <c r="GQ3298" s="32"/>
      <c r="GR3298" s="32"/>
      <c r="GS3298" s="32"/>
      <c r="GT3298" s="32"/>
      <c r="GU3298" s="309"/>
      <c r="GV3298" s="33"/>
      <c r="GW3298" s="32"/>
      <c r="GX3298" s="32"/>
      <c r="GY3298" s="32"/>
      <c r="GZ3298" s="32"/>
      <c r="HA3298" s="32"/>
      <c r="HB3298" s="32"/>
      <c r="HC3298" s="309"/>
      <c r="HD3298" s="33"/>
      <c r="HE3298" s="32"/>
      <c r="HF3298" s="32"/>
      <c r="HG3298" s="32"/>
      <c r="HH3298" s="32"/>
      <c r="HI3298" s="32"/>
      <c r="HJ3298" s="32"/>
      <c r="HK3298" s="309"/>
      <c r="HL3298" s="33"/>
      <c r="HM3298" s="32"/>
      <c r="HN3298" s="32"/>
      <c r="HO3298" s="32"/>
      <c r="HP3298" s="32"/>
      <c r="HQ3298" s="32"/>
      <c r="HR3298" s="32"/>
      <c r="HS3298" s="309"/>
      <c r="HT3298" s="33"/>
      <c r="HU3298" s="32"/>
      <c r="HV3298" s="32"/>
      <c r="HW3298" s="32"/>
      <c r="HX3298" s="32"/>
      <c r="HY3298" s="32"/>
      <c r="HZ3298" s="32"/>
      <c r="IA3298" s="309"/>
      <c r="IB3298" s="33"/>
      <c r="IC3298" s="32"/>
      <c r="ID3298" s="32"/>
      <c r="IE3298" s="32"/>
      <c r="IF3298" s="32"/>
      <c r="IG3298" s="32"/>
      <c r="IH3298" s="32"/>
      <c r="II3298" s="309"/>
      <c r="IJ3298" s="33"/>
      <c r="IK3298" s="32"/>
      <c r="IL3298" s="32"/>
      <c r="IM3298" s="32"/>
      <c r="IN3298" s="32"/>
      <c r="IO3298" s="32"/>
      <c r="IP3298" s="32"/>
      <c r="IQ3298" s="309"/>
      <c r="IR3298" s="33"/>
      <c r="IS3298" s="32"/>
      <c r="IT3298" s="32"/>
      <c r="IU3298" s="32"/>
      <c r="IV3298" s="32"/>
      <c r="IW3298" s="32"/>
      <c r="IX3298" s="32"/>
    </row>
    <row r="3299" spans="1:258" ht="15" hidden="1" outlineLevel="2">
      <c r="A3299" s="285"/>
      <c r="B3299" s="332">
        <f t="shared" si="109"/>
        <v>207</v>
      </c>
      <c r="C3299" s="26" t="s">
        <v>2024</v>
      </c>
      <c r="D3299" s="155" t="s">
        <v>2023</v>
      </c>
      <c r="E3299" s="246" t="s">
        <v>2791</v>
      </c>
      <c r="F3299" s="246" t="s">
        <v>4619</v>
      </c>
      <c r="G3299" s="39"/>
      <c r="H3299" s="44"/>
      <c r="I3299" s="83"/>
      <c r="J3299" s="39"/>
      <c r="K3299" s="246"/>
      <c r="L3299" s="82">
        <v>40940</v>
      </c>
      <c r="M3299" s="82"/>
      <c r="N3299" t="str">
        <f t="shared" si="110"/>
        <v>DUPLICATE</v>
      </c>
      <c r="O3299" s="42"/>
      <c r="P3299" s="42"/>
      <c r="Q3299" s="42"/>
      <c r="R3299" s="42"/>
      <c r="S3299" s="32"/>
      <c r="T3299" s="33"/>
      <c r="U3299" s="32"/>
      <c r="V3299" s="32"/>
      <c r="W3299" s="32"/>
      <c r="X3299" s="32"/>
      <c r="Y3299" s="32"/>
      <c r="Z3299" s="32"/>
      <c r="AA3299" s="309"/>
      <c r="AB3299" s="33"/>
      <c r="AC3299" s="32"/>
      <c r="AD3299" s="32"/>
      <c r="AE3299" s="32"/>
      <c r="AF3299" s="32"/>
      <c r="AG3299" s="32"/>
      <c r="AH3299" s="32"/>
      <c r="AI3299" s="309"/>
      <c r="AJ3299" s="33"/>
      <c r="AK3299" s="32"/>
      <c r="AL3299" s="32"/>
      <c r="AM3299" s="32"/>
      <c r="AN3299" s="32"/>
      <c r="AO3299" s="32"/>
      <c r="AP3299" s="32"/>
      <c r="AQ3299" s="309"/>
      <c r="AR3299" s="33"/>
      <c r="AS3299" s="32"/>
      <c r="AT3299" s="32"/>
      <c r="AU3299" s="32"/>
      <c r="AV3299" s="32"/>
      <c r="AW3299" s="32"/>
      <c r="AX3299" s="32"/>
      <c r="AY3299" s="309"/>
      <c r="AZ3299" s="33"/>
      <c r="BA3299" s="32"/>
      <c r="BB3299" s="32"/>
      <c r="BC3299" s="32"/>
      <c r="BD3299" s="32"/>
      <c r="BE3299" s="32"/>
      <c r="BF3299" s="32"/>
      <c r="BG3299" s="309"/>
      <c r="BH3299" s="33"/>
      <c r="BI3299" s="32"/>
      <c r="BJ3299" s="32"/>
      <c r="BK3299" s="32"/>
      <c r="BL3299" s="32"/>
      <c r="BM3299" s="32"/>
      <c r="BN3299" s="32"/>
      <c r="BO3299" s="309"/>
      <c r="BP3299" s="33"/>
      <c r="BQ3299" s="32"/>
      <c r="BR3299" s="32"/>
      <c r="BS3299" s="32"/>
      <c r="BT3299" s="32"/>
      <c r="BU3299" s="32"/>
      <c r="BV3299" s="32"/>
      <c r="BW3299" s="309"/>
      <c r="BX3299" s="33"/>
      <c r="BY3299" s="32"/>
      <c r="BZ3299" s="32"/>
      <c r="CA3299" s="32"/>
      <c r="CB3299" s="32"/>
      <c r="CC3299" s="32"/>
      <c r="CD3299" s="32"/>
      <c r="CE3299" s="309"/>
      <c r="CF3299" s="33"/>
      <c r="CG3299" s="32"/>
      <c r="CH3299" s="32"/>
      <c r="CI3299" s="32"/>
      <c r="CJ3299" s="32"/>
      <c r="CK3299" s="32"/>
      <c r="CL3299" s="32"/>
      <c r="CM3299" s="309"/>
      <c r="CN3299" s="33"/>
      <c r="CO3299" s="32"/>
      <c r="CP3299" s="32"/>
      <c r="CQ3299" s="32"/>
      <c r="CR3299" s="32"/>
      <c r="CS3299" s="32"/>
      <c r="CT3299" s="32"/>
      <c r="CU3299" s="309"/>
      <c r="CV3299" s="33"/>
      <c r="CW3299" s="32"/>
      <c r="CX3299" s="32"/>
      <c r="CY3299" s="32"/>
      <c r="CZ3299" s="32"/>
      <c r="DA3299" s="32"/>
      <c r="DB3299" s="32"/>
      <c r="DC3299" s="309"/>
      <c r="DD3299" s="33"/>
      <c r="DE3299" s="32"/>
      <c r="DF3299" s="32"/>
      <c r="DG3299" s="32"/>
      <c r="DH3299" s="32"/>
      <c r="DI3299" s="32"/>
      <c r="DJ3299" s="32"/>
      <c r="DK3299" s="309"/>
      <c r="DL3299" s="33"/>
      <c r="DM3299" s="32"/>
      <c r="DN3299" s="32"/>
      <c r="DO3299" s="32"/>
      <c r="DP3299" s="32"/>
      <c r="DQ3299" s="32"/>
      <c r="DR3299" s="32"/>
      <c r="DS3299" s="309"/>
      <c r="DT3299" s="33"/>
      <c r="DU3299" s="32"/>
      <c r="DV3299" s="32"/>
      <c r="DW3299" s="32"/>
      <c r="DX3299" s="32"/>
      <c r="DY3299" s="32"/>
      <c r="DZ3299" s="32"/>
      <c r="EA3299" s="309"/>
      <c r="EB3299" s="33"/>
      <c r="EC3299" s="32"/>
      <c r="ED3299" s="32"/>
      <c r="EE3299" s="32"/>
      <c r="EF3299" s="32"/>
      <c r="EG3299" s="32"/>
      <c r="EH3299" s="32"/>
      <c r="EI3299" s="309"/>
      <c r="EJ3299" s="33"/>
      <c r="EK3299" s="32"/>
      <c r="EL3299" s="32"/>
      <c r="EM3299" s="32"/>
      <c r="EN3299" s="32"/>
      <c r="EO3299" s="32"/>
      <c r="EP3299" s="32"/>
      <c r="EQ3299" s="309"/>
      <c r="ER3299" s="33"/>
      <c r="ES3299" s="32"/>
      <c r="ET3299" s="32"/>
      <c r="EU3299" s="32"/>
      <c r="EV3299" s="32"/>
      <c r="EW3299" s="32"/>
      <c r="EX3299" s="32"/>
      <c r="EY3299" s="309"/>
      <c r="EZ3299" s="33"/>
      <c r="FA3299" s="32"/>
      <c r="FB3299" s="32"/>
      <c r="FC3299" s="32"/>
      <c r="FD3299" s="32"/>
      <c r="FE3299" s="32"/>
      <c r="FF3299" s="32"/>
      <c r="FG3299" s="309"/>
      <c r="FH3299" s="33"/>
      <c r="FI3299" s="32"/>
      <c r="FJ3299" s="32"/>
      <c r="FK3299" s="32"/>
      <c r="FL3299" s="32"/>
      <c r="FM3299" s="32"/>
      <c r="FN3299" s="32"/>
      <c r="FO3299" s="309"/>
      <c r="FP3299" s="33"/>
      <c r="FQ3299" s="32"/>
      <c r="FR3299" s="32"/>
      <c r="FS3299" s="32"/>
      <c r="FT3299" s="32"/>
      <c r="FU3299" s="32"/>
      <c r="FV3299" s="32"/>
      <c r="FW3299" s="309"/>
      <c r="FX3299" s="33"/>
      <c r="FY3299" s="32"/>
      <c r="FZ3299" s="32"/>
      <c r="GA3299" s="32"/>
      <c r="GB3299" s="32"/>
      <c r="GC3299" s="32"/>
      <c r="GD3299" s="32"/>
      <c r="GE3299" s="309"/>
      <c r="GF3299" s="33"/>
      <c r="GG3299" s="32"/>
      <c r="GH3299" s="32"/>
      <c r="GI3299" s="32"/>
      <c r="GJ3299" s="32"/>
      <c r="GK3299" s="32"/>
      <c r="GL3299" s="32"/>
      <c r="GM3299" s="309"/>
      <c r="GN3299" s="33"/>
      <c r="GO3299" s="32"/>
      <c r="GP3299" s="32"/>
      <c r="GQ3299" s="32"/>
      <c r="GR3299" s="32"/>
      <c r="GS3299" s="32"/>
      <c r="GT3299" s="32"/>
      <c r="GU3299" s="309"/>
      <c r="GV3299" s="33"/>
      <c r="GW3299" s="32"/>
      <c r="GX3299" s="32"/>
      <c r="GY3299" s="32"/>
      <c r="GZ3299" s="32"/>
      <c r="HA3299" s="32"/>
      <c r="HB3299" s="32"/>
      <c r="HC3299" s="309"/>
      <c r="HD3299" s="33"/>
      <c r="HE3299" s="32"/>
      <c r="HF3299" s="32"/>
      <c r="HG3299" s="32"/>
      <c r="HH3299" s="32"/>
      <c r="HI3299" s="32"/>
      <c r="HJ3299" s="32"/>
      <c r="HK3299" s="309"/>
      <c r="HL3299" s="33"/>
      <c r="HM3299" s="32"/>
      <c r="HN3299" s="32"/>
      <c r="HO3299" s="32"/>
      <c r="HP3299" s="32"/>
      <c r="HQ3299" s="32"/>
      <c r="HR3299" s="32"/>
      <c r="HS3299" s="309"/>
      <c r="HT3299" s="33"/>
      <c r="HU3299" s="32"/>
      <c r="HV3299" s="32"/>
      <c r="HW3299" s="32"/>
      <c r="HX3299" s="32"/>
      <c r="HY3299" s="32"/>
      <c r="HZ3299" s="32"/>
      <c r="IA3299" s="309"/>
      <c r="IB3299" s="33"/>
      <c r="IC3299" s="32"/>
      <c r="ID3299" s="32"/>
      <c r="IE3299" s="32"/>
      <c r="IF3299" s="32"/>
      <c r="IG3299" s="32"/>
      <c r="IH3299" s="32"/>
      <c r="II3299" s="309"/>
      <c r="IJ3299" s="33"/>
      <c r="IK3299" s="32"/>
      <c r="IL3299" s="32"/>
      <c r="IM3299" s="32"/>
      <c r="IN3299" s="32"/>
      <c r="IO3299" s="32"/>
      <c r="IP3299" s="32"/>
      <c r="IQ3299" s="309"/>
      <c r="IR3299" s="33"/>
      <c r="IS3299" s="32"/>
      <c r="IT3299" s="32"/>
      <c r="IU3299" s="32"/>
      <c r="IV3299" s="32"/>
      <c r="IW3299" s="32"/>
      <c r="IX3299" s="32"/>
    </row>
    <row r="3300" spans="1:258" ht="15" hidden="1" outlineLevel="2">
      <c r="A3300" s="285"/>
      <c r="B3300" s="332">
        <f t="shared" si="109"/>
        <v>207</v>
      </c>
      <c r="C3300" s="26" t="s">
        <v>1328</v>
      </c>
      <c r="D3300" s="155" t="s">
        <v>3444</v>
      </c>
      <c r="E3300" s="246" t="s">
        <v>2791</v>
      </c>
      <c r="F3300" s="246" t="s">
        <v>4619</v>
      </c>
      <c r="G3300" s="39"/>
      <c r="H3300" s="44"/>
      <c r="I3300" s="83"/>
      <c r="J3300" s="39"/>
      <c r="K3300" s="246"/>
      <c r="L3300" s="82">
        <v>40940</v>
      </c>
      <c r="M3300" s="82"/>
      <c r="N3300" t="str">
        <f t="shared" si="110"/>
        <v>DUPLICATE</v>
      </c>
      <c r="O3300" s="42"/>
      <c r="P3300" s="42"/>
      <c r="Q3300" s="42"/>
      <c r="R3300" s="42"/>
      <c r="S3300" s="32"/>
      <c r="T3300" s="33"/>
      <c r="U3300" s="32"/>
      <c r="V3300" s="32"/>
      <c r="W3300" s="32"/>
      <c r="X3300" s="32"/>
      <c r="Y3300" s="32"/>
      <c r="Z3300" s="32"/>
      <c r="AA3300" s="309"/>
      <c r="AB3300" s="33"/>
      <c r="AC3300" s="32"/>
      <c r="AD3300" s="32"/>
      <c r="AE3300" s="32"/>
      <c r="AF3300" s="32"/>
      <c r="AG3300" s="32"/>
      <c r="AH3300" s="32"/>
      <c r="AI3300" s="309"/>
      <c r="AJ3300" s="33"/>
      <c r="AK3300" s="32"/>
      <c r="AL3300" s="32"/>
      <c r="AM3300" s="32"/>
      <c r="AN3300" s="32"/>
      <c r="AO3300" s="32"/>
      <c r="AP3300" s="32"/>
      <c r="AQ3300" s="309"/>
      <c r="AR3300" s="33"/>
      <c r="AS3300" s="32"/>
      <c r="AT3300" s="32"/>
      <c r="AU3300" s="32"/>
      <c r="AV3300" s="32"/>
      <c r="AW3300" s="32"/>
      <c r="AX3300" s="32"/>
      <c r="AY3300" s="309"/>
      <c r="AZ3300" s="33"/>
      <c r="BA3300" s="32"/>
      <c r="BB3300" s="32"/>
      <c r="BC3300" s="32"/>
      <c r="BD3300" s="32"/>
      <c r="BE3300" s="32"/>
      <c r="BF3300" s="32"/>
      <c r="BG3300" s="309"/>
      <c r="BH3300" s="33"/>
      <c r="BI3300" s="32"/>
      <c r="BJ3300" s="32"/>
      <c r="BK3300" s="32"/>
      <c r="BL3300" s="32"/>
      <c r="BM3300" s="32"/>
      <c r="BN3300" s="32"/>
      <c r="BO3300" s="309"/>
      <c r="BP3300" s="33"/>
      <c r="BQ3300" s="32"/>
      <c r="BR3300" s="32"/>
      <c r="BS3300" s="32"/>
      <c r="BT3300" s="32"/>
      <c r="BU3300" s="32"/>
      <c r="BV3300" s="32"/>
      <c r="BW3300" s="309"/>
      <c r="BX3300" s="33"/>
      <c r="BY3300" s="32"/>
      <c r="BZ3300" s="32"/>
      <c r="CA3300" s="32"/>
      <c r="CB3300" s="32"/>
      <c r="CC3300" s="32"/>
      <c r="CD3300" s="32"/>
      <c r="CE3300" s="309"/>
      <c r="CF3300" s="33"/>
      <c r="CG3300" s="32"/>
      <c r="CH3300" s="32"/>
      <c r="CI3300" s="32"/>
      <c r="CJ3300" s="32"/>
      <c r="CK3300" s="32"/>
      <c r="CL3300" s="32"/>
      <c r="CM3300" s="309"/>
      <c r="CN3300" s="33"/>
      <c r="CO3300" s="32"/>
      <c r="CP3300" s="32"/>
      <c r="CQ3300" s="32"/>
      <c r="CR3300" s="32"/>
      <c r="CS3300" s="32"/>
      <c r="CT3300" s="32"/>
      <c r="CU3300" s="309"/>
      <c r="CV3300" s="33"/>
      <c r="CW3300" s="32"/>
      <c r="CX3300" s="32"/>
      <c r="CY3300" s="32"/>
      <c r="CZ3300" s="32"/>
      <c r="DA3300" s="32"/>
      <c r="DB3300" s="32"/>
      <c r="DC3300" s="309"/>
      <c r="DD3300" s="33"/>
      <c r="DE3300" s="32"/>
      <c r="DF3300" s="32"/>
      <c r="DG3300" s="32"/>
      <c r="DH3300" s="32"/>
      <c r="DI3300" s="32"/>
      <c r="DJ3300" s="32"/>
      <c r="DK3300" s="309"/>
      <c r="DL3300" s="33"/>
      <c r="DM3300" s="32"/>
      <c r="DN3300" s="32"/>
      <c r="DO3300" s="32"/>
      <c r="DP3300" s="32"/>
      <c r="DQ3300" s="32"/>
      <c r="DR3300" s="32"/>
      <c r="DS3300" s="309"/>
      <c r="DT3300" s="33"/>
      <c r="DU3300" s="32"/>
      <c r="DV3300" s="32"/>
      <c r="DW3300" s="32"/>
      <c r="DX3300" s="32"/>
      <c r="DY3300" s="32"/>
      <c r="DZ3300" s="32"/>
      <c r="EA3300" s="309"/>
      <c r="EB3300" s="33"/>
      <c r="EC3300" s="32"/>
      <c r="ED3300" s="32"/>
      <c r="EE3300" s="32"/>
      <c r="EF3300" s="32"/>
      <c r="EG3300" s="32"/>
      <c r="EH3300" s="32"/>
      <c r="EI3300" s="309"/>
      <c r="EJ3300" s="33"/>
      <c r="EK3300" s="32"/>
      <c r="EL3300" s="32"/>
      <c r="EM3300" s="32"/>
      <c r="EN3300" s="32"/>
      <c r="EO3300" s="32"/>
      <c r="EP3300" s="32"/>
      <c r="EQ3300" s="309"/>
      <c r="ER3300" s="33"/>
      <c r="ES3300" s="32"/>
      <c r="ET3300" s="32"/>
      <c r="EU3300" s="32"/>
      <c r="EV3300" s="32"/>
      <c r="EW3300" s="32"/>
      <c r="EX3300" s="32"/>
      <c r="EY3300" s="309"/>
      <c r="EZ3300" s="33"/>
      <c r="FA3300" s="32"/>
      <c r="FB3300" s="32"/>
      <c r="FC3300" s="32"/>
      <c r="FD3300" s="32"/>
      <c r="FE3300" s="32"/>
      <c r="FF3300" s="32"/>
      <c r="FG3300" s="309"/>
      <c r="FH3300" s="33"/>
      <c r="FI3300" s="32"/>
      <c r="FJ3300" s="32"/>
      <c r="FK3300" s="32"/>
      <c r="FL3300" s="32"/>
      <c r="FM3300" s="32"/>
      <c r="FN3300" s="32"/>
      <c r="FO3300" s="309"/>
      <c r="FP3300" s="33"/>
      <c r="FQ3300" s="32"/>
      <c r="FR3300" s="32"/>
      <c r="FS3300" s="32"/>
      <c r="FT3300" s="32"/>
      <c r="FU3300" s="32"/>
      <c r="FV3300" s="32"/>
      <c r="FW3300" s="309"/>
      <c r="FX3300" s="33"/>
      <c r="FY3300" s="32"/>
      <c r="FZ3300" s="32"/>
      <c r="GA3300" s="32"/>
      <c r="GB3300" s="32"/>
      <c r="GC3300" s="32"/>
      <c r="GD3300" s="32"/>
      <c r="GE3300" s="309"/>
      <c r="GF3300" s="33"/>
      <c r="GG3300" s="32"/>
      <c r="GH3300" s="32"/>
      <c r="GI3300" s="32"/>
      <c r="GJ3300" s="32"/>
      <c r="GK3300" s="32"/>
      <c r="GL3300" s="32"/>
      <c r="GM3300" s="309"/>
      <c r="GN3300" s="33"/>
      <c r="GO3300" s="32"/>
      <c r="GP3300" s="32"/>
      <c r="GQ3300" s="32"/>
      <c r="GR3300" s="32"/>
      <c r="GS3300" s="32"/>
      <c r="GT3300" s="32"/>
      <c r="GU3300" s="309"/>
      <c r="GV3300" s="33"/>
      <c r="GW3300" s="32"/>
      <c r="GX3300" s="32"/>
      <c r="GY3300" s="32"/>
      <c r="GZ3300" s="32"/>
      <c r="HA3300" s="32"/>
      <c r="HB3300" s="32"/>
      <c r="HC3300" s="309"/>
      <c r="HD3300" s="33"/>
      <c r="HE3300" s="32"/>
      <c r="HF3300" s="32"/>
      <c r="HG3300" s="32"/>
      <c r="HH3300" s="32"/>
      <c r="HI3300" s="32"/>
      <c r="HJ3300" s="32"/>
      <c r="HK3300" s="309"/>
      <c r="HL3300" s="33"/>
      <c r="HM3300" s="32"/>
      <c r="HN3300" s="32"/>
      <c r="HO3300" s="32"/>
      <c r="HP3300" s="32"/>
      <c r="HQ3300" s="32"/>
      <c r="HR3300" s="32"/>
      <c r="HS3300" s="309"/>
      <c r="HT3300" s="33"/>
      <c r="HU3300" s="32"/>
      <c r="HV3300" s="32"/>
      <c r="HW3300" s="32"/>
      <c r="HX3300" s="32"/>
      <c r="HY3300" s="32"/>
      <c r="HZ3300" s="32"/>
      <c r="IA3300" s="309"/>
      <c r="IB3300" s="33"/>
      <c r="IC3300" s="32"/>
      <c r="ID3300" s="32"/>
      <c r="IE3300" s="32"/>
      <c r="IF3300" s="32"/>
      <c r="IG3300" s="32"/>
      <c r="IH3300" s="32"/>
      <c r="II3300" s="309"/>
      <c r="IJ3300" s="33"/>
      <c r="IK3300" s="32"/>
      <c r="IL3300" s="32"/>
      <c r="IM3300" s="32"/>
      <c r="IN3300" s="32"/>
      <c r="IO3300" s="32"/>
      <c r="IP3300" s="32"/>
      <c r="IQ3300" s="309"/>
      <c r="IR3300" s="33"/>
      <c r="IS3300" s="32"/>
      <c r="IT3300" s="32"/>
      <c r="IU3300" s="32"/>
      <c r="IV3300" s="32"/>
      <c r="IW3300" s="32"/>
      <c r="IX3300" s="32"/>
    </row>
    <row r="3301" spans="1:258" ht="15" hidden="1" outlineLevel="2">
      <c r="A3301" s="285"/>
      <c r="B3301" s="332">
        <f t="shared" si="109"/>
        <v>207</v>
      </c>
      <c r="C3301" s="26" t="s">
        <v>1995</v>
      </c>
      <c r="D3301" s="155" t="s">
        <v>2191</v>
      </c>
      <c r="E3301" s="246" t="s">
        <v>2791</v>
      </c>
      <c r="F3301" s="246" t="s">
        <v>4619</v>
      </c>
      <c r="G3301" s="39"/>
      <c r="H3301" s="44"/>
      <c r="I3301" s="83"/>
      <c r="J3301" s="39"/>
      <c r="K3301" s="246"/>
      <c r="L3301" s="82">
        <v>40940</v>
      </c>
      <c r="M3301" s="82"/>
      <c r="N3301" t="str">
        <f t="shared" si="110"/>
        <v>DUPLICATE</v>
      </c>
      <c r="O3301" s="42"/>
      <c r="P3301" s="42"/>
      <c r="Q3301" s="42"/>
      <c r="R3301" s="42"/>
      <c r="S3301" s="32"/>
      <c r="T3301" s="33"/>
      <c r="U3301" s="32"/>
      <c r="V3301" s="32"/>
      <c r="W3301" s="32"/>
      <c r="X3301" s="32"/>
      <c r="Y3301" s="32"/>
      <c r="Z3301" s="32"/>
      <c r="AA3301" s="309"/>
      <c r="AB3301" s="33"/>
      <c r="AC3301" s="32"/>
      <c r="AD3301" s="32"/>
      <c r="AE3301" s="32"/>
      <c r="AF3301" s="32"/>
      <c r="AG3301" s="32"/>
      <c r="AH3301" s="32"/>
      <c r="AI3301" s="309"/>
      <c r="AJ3301" s="33"/>
      <c r="AK3301" s="32"/>
      <c r="AL3301" s="32"/>
      <c r="AM3301" s="32"/>
      <c r="AN3301" s="32"/>
      <c r="AO3301" s="32"/>
      <c r="AP3301" s="32"/>
      <c r="AQ3301" s="309"/>
      <c r="AR3301" s="33"/>
      <c r="AS3301" s="32"/>
      <c r="AT3301" s="32"/>
      <c r="AU3301" s="32"/>
      <c r="AV3301" s="32"/>
      <c r="AW3301" s="32"/>
      <c r="AX3301" s="32"/>
      <c r="AY3301" s="309"/>
      <c r="AZ3301" s="33"/>
      <c r="BA3301" s="32"/>
      <c r="BB3301" s="32"/>
      <c r="BC3301" s="32"/>
      <c r="BD3301" s="32"/>
      <c r="BE3301" s="32"/>
      <c r="BF3301" s="32"/>
      <c r="BG3301" s="309"/>
      <c r="BH3301" s="33"/>
      <c r="BI3301" s="32"/>
      <c r="BJ3301" s="32"/>
      <c r="BK3301" s="32"/>
      <c r="BL3301" s="32"/>
      <c r="BM3301" s="32"/>
      <c r="BN3301" s="32"/>
      <c r="BO3301" s="309"/>
      <c r="BP3301" s="33"/>
      <c r="BQ3301" s="32"/>
      <c r="BR3301" s="32"/>
      <c r="BS3301" s="32"/>
      <c r="BT3301" s="32"/>
      <c r="BU3301" s="32"/>
      <c r="BV3301" s="32"/>
      <c r="BW3301" s="309"/>
      <c r="BX3301" s="33"/>
      <c r="BY3301" s="32"/>
      <c r="BZ3301" s="32"/>
      <c r="CA3301" s="32"/>
      <c r="CB3301" s="32"/>
      <c r="CC3301" s="32"/>
      <c r="CD3301" s="32"/>
      <c r="CE3301" s="309"/>
      <c r="CF3301" s="33"/>
      <c r="CG3301" s="32"/>
      <c r="CH3301" s="32"/>
      <c r="CI3301" s="32"/>
      <c r="CJ3301" s="32"/>
      <c r="CK3301" s="32"/>
      <c r="CL3301" s="32"/>
      <c r="CM3301" s="309"/>
      <c r="CN3301" s="33"/>
      <c r="CO3301" s="32"/>
      <c r="CP3301" s="32"/>
      <c r="CQ3301" s="32"/>
      <c r="CR3301" s="32"/>
      <c r="CS3301" s="32"/>
      <c r="CT3301" s="32"/>
      <c r="CU3301" s="309"/>
      <c r="CV3301" s="33"/>
      <c r="CW3301" s="32"/>
      <c r="CX3301" s="32"/>
      <c r="CY3301" s="32"/>
      <c r="CZ3301" s="32"/>
      <c r="DA3301" s="32"/>
      <c r="DB3301" s="32"/>
      <c r="DC3301" s="309"/>
      <c r="DD3301" s="33"/>
      <c r="DE3301" s="32"/>
      <c r="DF3301" s="32"/>
      <c r="DG3301" s="32"/>
      <c r="DH3301" s="32"/>
      <c r="DI3301" s="32"/>
      <c r="DJ3301" s="32"/>
      <c r="DK3301" s="309"/>
      <c r="DL3301" s="33"/>
      <c r="DM3301" s="32"/>
      <c r="DN3301" s="32"/>
      <c r="DO3301" s="32"/>
      <c r="DP3301" s="32"/>
      <c r="DQ3301" s="32"/>
      <c r="DR3301" s="32"/>
      <c r="DS3301" s="309"/>
      <c r="DT3301" s="33"/>
      <c r="DU3301" s="32"/>
      <c r="DV3301" s="32"/>
      <c r="DW3301" s="32"/>
      <c r="DX3301" s="32"/>
      <c r="DY3301" s="32"/>
      <c r="DZ3301" s="32"/>
      <c r="EA3301" s="309"/>
      <c r="EB3301" s="33"/>
      <c r="EC3301" s="32"/>
      <c r="ED3301" s="32"/>
      <c r="EE3301" s="32"/>
      <c r="EF3301" s="32"/>
      <c r="EG3301" s="32"/>
      <c r="EH3301" s="32"/>
      <c r="EI3301" s="309"/>
      <c r="EJ3301" s="33"/>
      <c r="EK3301" s="32"/>
      <c r="EL3301" s="32"/>
      <c r="EM3301" s="32"/>
      <c r="EN3301" s="32"/>
      <c r="EO3301" s="32"/>
      <c r="EP3301" s="32"/>
      <c r="EQ3301" s="309"/>
      <c r="ER3301" s="33"/>
      <c r="ES3301" s="32"/>
      <c r="ET3301" s="32"/>
      <c r="EU3301" s="32"/>
      <c r="EV3301" s="32"/>
      <c r="EW3301" s="32"/>
      <c r="EX3301" s="32"/>
      <c r="EY3301" s="309"/>
      <c r="EZ3301" s="33"/>
      <c r="FA3301" s="32"/>
      <c r="FB3301" s="32"/>
      <c r="FC3301" s="32"/>
      <c r="FD3301" s="32"/>
      <c r="FE3301" s="32"/>
      <c r="FF3301" s="32"/>
      <c r="FG3301" s="309"/>
      <c r="FH3301" s="33"/>
      <c r="FI3301" s="32"/>
      <c r="FJ3301" s="32"/>
      <c r="FK3301" s="32"/>
      <c r="FL3301" s="32"/>
      <c r="FM3301" s="32"/>
      <c r="FN3301" s="32"/>
      <c r="FO3301" s="309"/>
      <c r="FP3301" s="33"/>
      <c r="FQ3301" s="32"/>
      <c r="FR3301" s="32"/>
      <c r="FS3301" s="32"/>
      <c r="FT3301" s="32"/>
      <c r="FU3301" s="32"/>
      <c r="FV3301" s="32"/>
      <c r="FW3301" s="309"/>
      <c r="FX3301" s="33"/>
      <c r="FY3301" s="32"/>
      <c r="FZ3301" s="32"/>
      <c r="GA3301" s="32"/>
      <c r="GB3301" s="32"/>
      <c r="GC3301" s="32"/>
      <c r="GD3301" s="32"/>
      <c r="GE3301" s="309"/>
      <c r="GF3301" s="33"/>
      <c r="GG3301" s="32"/>
      <c r="GH3301" s="32"/>
      <c r="GI3301" s="32"/>
      <c r="GJ3301" s="32"/>
      <c r="GK3301" s="32"/>
      <c r="GL3301" s="32"/>
      <c r="GM3301" s="309"/>
      <c r="GN3301" s="33"/>
      <c r="GO3301" s="32"/>
      <c r="GP3301" s="32"/>
      <c r="GQ3301" s="32"/>
      <c r="GR3301" s="32"/>
      <c r="GS3301" s="32"/>
      <c r="GT3301" s="32"/>
      <c r="GU3301" s="309"/>
      <c r="GV3301" s="33"/>
      <c r="GW3301" s="32"/>
      <c r="GX3301" s="32"/>
      <c r="GY3301" s="32"/>
      <c r="GZ3301" s="32"/>
      <c r="HA3301" s="32"/>
      <c r="HB3301" s="32"/>
      <c r="HC3301" s="309"/>
      <c r="HD3301" s="33"/>
      <c r="HE3301" s="32"/>
      <c r="HF3301" s="32"/>
      <c r="HG3301" s="32"/>
      <c r="HH3301" s="32"/>
      <c r="HI3301" s="32"/>
      <c r="HJ3301" s="32"/>
      <c r="HK3301" s="309"/>
      <c r="HL3301" s="33"/>
      <c r="HM3301" s="32"/>
      <c r="HN3301" s="32"/>
      <c r="HO3301" s="32"/>
      <c r="HP3301" s="32"/>
      <c r="HQ3301" s="32"/>
      <c r="HR3301" s="32"/>
      <c r="HS3301" s="309"/>
      <c r="HT3301" s="33"/>
      <c r="HU3301" s="32"/>
      <c r="HV3301" s="32"/>
      <c r="HW3301" s="32"/>
      <c r="HX3301" s="32"/>
      <c r="HY3301" s="32"/>
      <c r="HZ3301" s="32"/>
      <c r="IA3301" s="309"/>
      <c r="IB3301" s="33"/>
      <c r="IC3301" s="32"/>
      <c r="ID3301" s="32"/>
      <c r="IE3301" s="32"/>
      <c r="IF3301" s="32"/>
      <c r="IG3301" s="32"/>
      <c r="IH3301" s="32"/>
      <c r="II3301" s="309"/>
      <c r="IJ3301" s="33"/>
      <c r="IK3301" s="32"/>
      <c r="IL3301" s="32"/>
      <c r="IM3301" s="32"/>
      <c r="IN3301" s="32"/>
      <c r="IO3301" s="32"/>
      <c r="IP3301" s="32"/>
      <c r="IQ3301" s="309"/>
      <c r="IR3301" s="33"/>
      <c r="IS3301" s="32"/>
      <c r="IT3301" s="32"/>
      <c r="IU3301" s="32"/>
      <c r="IV3301" s="32"/>
      <c r="IW3301" s="32"/>
      <c r="IX3301" s="32"/>
    </row>
    <row r="3302" spans="1:258" ht="15" hidden="1" outlineLevel="2">
      <c r="A3302" s="285"/>
      <c r="B3302" s="332">
        <f t="shared" si="109"/>
        <v>207</v>
      </c>
      <c r="C3302" s="26" t="s">
        <v>4013</v>
      </c>
      <c r="D3302" s="155" t="s">
        <v>4014</v>
      </c>
      <c r="E3302" s="246" t="s">
        <v>2791</v>
      </c>
      <c r="F3302" s="246" t="s">
        <v>4619</v>
      </c>
      <c r="G3302" s="39"/>
      <c r="H3302" s="44"/>
      <c r="I3302" s="83"/>
      <c r="J3302" s="39"/>
      <c r="K3302" s="246"/>
      <c r="L3302" s="82"/>
      <c r="M3302" s="82"/>
      <c r="N3302" t="str">
        <f t="shared" si="110"/>
        <v/>
      </c>
      <c r="O3302" s="42"/>
      <c r="P3302" s="42"/>
      <c r="Q3302" s="42"/>
      <c r="R3302" s="42"/>
      <c r="S3302" s="32"/>
      <c r="T3302" s="33"/>
      <c r="U3302" s="32"/>
      <c r="V3302" s="32"/>
      <c r="W3302" s="32"/>
      <c r="X3302" s="32"/>
      <c r="Y3302" s="32"/>
      <c r="Z3302" s="32"/>
      <c r="AA3302" s="309"/>
      <c r="AB3302" s="33"/>
      <c r="AC3302" s="32"/>
      <c r="AD3302" s="32"/>
      <c r="AE3302" s="32"/>
      <c r="AF3302" s="32"/>
      <c r="AG3302" s="32"/>
      <c r="AH3302" s="32"/>
      <c r="AI3302" s="309"/>
      <c r="AJ3302" s="33"/>
      <c r="AK3302" s="32"/>
      <c r="AL3302" s="32"/>
      <c r="AM3302" s="32"/>
      <c r="AN3302" s="32"/>
      <c r="AO3302" s="32"/>
      <c r="AP3302" s="32"/>
      <c r="AQ3302" s="309"/>
      <c r="AR3302" s="33"/>
      <c r="AS3302" s="32"/>
      <c r="AT3302" s="32"/>
      <c r="AU3302" s="32"/>
      <c r="AV3302" s="32"/>
      <c r="AW3302" s="32"/>
      <c r="AX3302" s="32"/>
      <c r="AY3302" s="309"/>
      <c r="AZ3302" s="33"/>
      <c r="BA3302" s="32"/>
      <c r="BB3302" s="32"/>
      <c r="BC3302" s="32"/>
      <c r="BD3302" s="32"/>
      <c r="BE3302" s="32"/>
      <c r="BF3302" s="32"/>
      <c r="BG3302" s="309"/>
      <c r="BH3302" s="33"/>
      <c r="BI3302" s="32"/>
      <c r="BJ3302" s="32"/>
      <c r="BK3302" s="32"/>
      <c r="BL3302" s="32"/>
      <c r="BM3302" s="32"/>
      <c r="BN3302" s="32"/>
      <c r="BO3302" s="309"/>
      <c r="BP3302" s="33"/>
      <c r="BQ3302" s="32"/>
      <c r="BR3302" s="32"/>
      <c r="BS3302" s="32"/>
      <c r="BT3302" s="32"/>
      <c r="BU3302" s="32"/>
      <c r="BV3302" s="32"/>
      <c r="BW3302" s="309"/>
      <c r="BX3302" s="33"/>
      <c r="BY3302" s="32"/>
      <c r="BZ3302" s="32"/>
      <c r="CA3302" s="32"/>
      <c r="CB3302" s="32"/>
      <c r="CC3302" s="32"/>
      <c r="CD3302" s="32"/>
      <c r="CE3302" s="309"/>
      <c r="CF3302" s="33"/>
      <c r="CG3302" s="32"/>
      <c r="CH3302" s="32"/>
      <c r="CI3302" s="32"/>
      <c r="CJ3302" s="32"/>
      <c r="CK3302" s="32"/>
      <c r="CL3302" s="32"/>
      <c r="CM3302" s="309"/>
      <c r="CN3302" s="33"/>
      <c r="CO3302" s="32"/>
      <c r="CP3302" s="32"/>
      <c r="CQ3302" s="32"/>
      <c r="CR3302" s="32"/>
      <c r="CS3302" s="32"/>
      <c r="CT3302" s="32"/>
      <c r="CU3302" s="309"/>
      <c r="CV3302" s="33"/>
      <c r="CW3302" s="32"/>
      <c r="CX3302" s="32"/>
      <c r="CY3302" s="32"/>
      <c r="CZ3302" s="32"/>
      <c r="DA3302" s="32"/>
      <c r="DB3302" s="32"/>
      <c r="DC3302" s="309"/>
      <c r="DD3302" s="33"/>
      <c r="DE3302" s="32"/>
      <c r="DF3302" s="32"/>
      <c r="DG3302" s="32"/>
      <c r="DH3302" s="32"/>
      <c r="DI3302" s="32"/>
      <c r="DJ3302" s="32"/>
      <c r="DK3302" s="309"/>
      <c r="DL3302" s="33"/>
      <c r="DM3302" s="32"/>
      <c r="DN3302" s="32"/>
      <c r="DO3302" s="32"/>
      <c r="DP3302" s="32"/>
      <c r="DQ3302" s="32"/>
      <c r="DR3302" s="32"/>
      <c r="DS3302" s="309"/>
      <c r="DT3302" s="33"/>
      <c r="DU3302" s="32"/>
      <c r="DV3302" s="32"/>
      <c r="DW3302" s="32"/>
      <c r="DX3302" s="32"/>
      <c r="DY3302" s="32"/>
      <c r="DZ3302" s="32"/>
      <c r="EA3302" s="309"/>
      <c r="EB3302" s="33"/>
      <c r="EC3302" s="32"/>
      <c r="ED3302" s="32"/>
      <c r="EE3302" s="32"/>
      <c r="EF3302" s="32"/>
      <c r="EG3302" s="32"/>
      <c r="EH3302" s="32"/>
      <c r="EI3302" s="309"/>
      <c r="EJ3302" s="33"/>
      <c r="EK3302" s="32"/>
      <c r="EL3302" s="32"/>
      <c r="EM3302" s="32"/>
      <c r="EN3302" s="32"/>
      <c r="EO3302" s="32"/>
      <c r="EP3302" s="32"/>
      <c r="EQ3302" s="309"/>
      <c r="ER3302" s="33"/>
      <c r="ES3302" s="32"/>
      <c r="ET3302" s="32"/>
      <c r="EU3302" s="32"/>
      <c r="EV3302" s="32"/>
      <c r="EW3302" s="32"/>
      <c r="EX3302" s="32"/>
      <c r="EY3302" s="309"/>
      <c r="EZ3302" s="33"/>
      <c r="FA3302" s="32"/>
      <c r="FB3302" s="32"/>
      <c r="FC3302" s="32"/>
      <c r="FD3302" s="32"/>
      <c r="FE3302" s="32"/>
      <c r="FF3302" s="32"/>
      <c r="FG3302" s="309"/>
      <c r="FH3302" s="33"/>
      <c r="FI3302" s="32"/>
      <c r="FJ3302" s="32"/>
      <c r="FK3302" s="32"/>
      <c r="FL3302" s="32"/>
      <c r="FM3302" s="32"/>
      <c r="FN3302" s="32"/>
      <c r="FO3302" s="309"/>
      <c r="FP3302" s="33"/>
      <c r="FQ3302" s="32"/>
      <c r="FR3302" s="32"/>
      <c r="FS3302" s="32"/>
      <c r="FT3302" s="32"/>
      <c r="FU3302" s="32"/>
      <c r="FV3302" s="32"/>
      <c r="FW3302" s="309"/>
      <c r="FX3302" s="33"/>
      <c r="FY3302" s="32"/>
      <c r="FZ3302" s="32"/>
      <c r="GA3302" s="32"/>
      <c r="GB3302" s="32"/>
      <c r="GC3302" s="32"/>
      <c r="GD3302" s="32"/>
      <c r="GE3302" s="309"/>
      <c r="GF3302" s="33"/>
      <c r="GG3302" s="32"/>
      <c r="GH3302" s="32"/>
      <c r="GI3302" s="32"/>
      <c r="GJ3302" s="32"/>
      <c r="GK3302" s="32"/>
      <c r="GL3302" s="32"/>
      <c r="GM3302" s="309"/>
      <c r="GN3302" s="33"/>
      <c r="GO3302" s="32"/>
      <c r="GP3302" s="32"/>
      <c r="GQ3302" s="32"/>
      <c r="GR3302" s="32"/>
      <c r="GS3302" s="32"/>
      <c r="GT3302" s="32"/>
      <c r="GU3302" s="309"/>
      <c r="GV3302" s="33"/>
      <c r="GW3302" s="32"/>
      <c r="GX3302" s="32"/>
      <c r="GY3302" s="32"/>
      <c r="GZ3302" s="32"/>
      <c r="HA3302" s="32"/>
      <c r="HB3302" s="32"/>
      <c r="HC3302" s="309"/>
      <c r="HD3302" s="33"/>
      <c r="HE3302" s="32"/>
      <c r="HF3302" s="32"/>
      <c r="HG3302" s="32"/>
      <c r="HH3302" s="32"/>
      <c r="HI3302" s="32"/>
      <c r="HJ3302" s="32"/>
      <c r="HK3302" s="309"/>
      <c r="HL3302" s="33"/>
      <c r="HM3302" s="32"/>
      <c r="HN3302" s="32"/>
      <c r="HO3302" s="32"/>
      <c r="HP3302" s="32"/>
      <c r="HQ3302" s="32"/>
      <c r="HR3302" s="32"/>
      <c r="HS3302" s="309"/>
      <c r="HT3302" s="33"/>
      <c r="HU3302" s="32"/>
      <c r="HV3302" s="32"/>
      <c r="HW3302" s="32"/>
      <c r="HX3302" s="32"/>
      <c r="HY3302" s="32"/>
      <c r="HZ3302" s="32"/>
      <c r="IA3302" s="309"/>
      <c r="IB3302" s="33"/>
      <c r="IC3302" s="32"/>
      <c r="ID3302" s="32"/>
      <c r="IE3302" s="32"/>
      <c r="IF3302" s="32"/>
      <c r="IG3302" s="32"/>
      <c r="IH3302" s="32"/>
      <c r="II3302" s="309"/>
      <c r="IJ3302" s="33"/>
      <c r="IK3302" s="32"/>
      <c r="IL3302" s="32"/>
      <c r="IM3302" s="32"/>
      <c r="IN3302" s="32"/>
      <c r="IO3302" s="32"/>
      <c r="IP3302" s="32"/>
      <c r="IQ3302" s="309"/>
      <c r="IR3302" s="33"/>
      <c r="IS3302" s="32"/>
      <c r="IT3302" s="32"/>
      <c r="IU3302" s="32"/>
      <c r="IV3302" s="32"/>
      <c r="IW3302" s="32"/>
      <c r="IX3302" s="32"/>
    </row>
    <row r="3303" spans="1:258" ht="15" hidden="1" outlineLevel="2">
      <c r="A3303" s="285"/>
      <c r="B3303" s="332">
        <f t="shared" si="109"/>
        <v>207</v>
      </c>
      <c r="C3303" s="26" t="s">
        <v>2672</v>
      </c>
      <c r="D3303" s="172" t="s">
        <v>2671</v>
      </c>
      <c r="E3303" s="36" t="s">
        <v>2798</v>
      </c>
      <c r="F3303" s="139" t="s">
        <v>4676</v>
      </c>
      <c r="G3303" s="39"/>
      <c r="H3303" s="44"/>
      <c r="I3303" s="83"/>
      <c r="J3303" s="39"/>
      <c r="K3303" s="246"/>
      <c r="L3303" s="82">
        <v>41671</v>
      </c>
      <c r="M3303" s="82"/>
      <c r="N3303" t="str">
        <f t="shared" si="110"/>
        <v>DUPLICATE</v>
      </c>
      <c r="O3303" s="42"/>
      <c r="P3303" s="42"/>
      <c r="Q3303" s="42"/>
      <c r="R3303" s="42"/>
      <c r="S3303" s="32"/>
      <c r="T3303" s="33"/>
      <c r="U3303" s="32"/>
      <c r="V3303" s="32"/>
      <c r="W3303" s="32"/>
      <c r="X3303" s="32"/>
      <c r="Y3303" s="32"/>
      <c r="Z3303" s="32"/>
      <c r="AA3303" s="309"/>
      <c r="AB3303" s="33"/>
      <c r="AC3303" s="32"/>
      <c r="AD3303" s="32"/>
      <c r="AE3303" s="32"/>
      <c r="AF3303" s="32"/>
      <c r="AG3303" s="32"/>
      <c r="AH3303" s="32"/>
      <c r="AI3303" s="309"/>
      <c r="AJ3303" s="33"/>
      <c r="AK3303" s="32"/>
      <c r="AL3303" s="32"/>
      <c r="AM3303" s="32"/>
      <c r="AN3303" s="32"/>
      <c r="AO3303" s="32"/>
      <c r="AP3303" s="32"/>
      <c r="AQ3303" s="309"/>
      <c r="AR3303" s="33"/>
      <c r="AS3303" s="32"/>
      <c r="AT3303" s="32"/>
      <c r="AU3303" s="32"/>
      <c r="AV3303" s="32"/>
      <c r="AW3303" s="32"/>
      <c r="AX3303" s="32"/>
      <c r="AY3303" s="309"/>
      <c r="AZ3303" s="33"/>
      <c r="BA3303" s="32"/>
      <c r="BB3303" s="32"/>
      <c r="BC3303" s="32"/>
      <c r="BD3303" s="32"/>
      <c r="BE3303" s="32"/>
      <c r="BF3303" s="32"/>
      <c r="BG3303" s="309"/>
      <c r="BH3303" s="33"/>
      <c r="BI3303" s="32"/>
      <c r="BJ3303" s="32"/>
      <c r="BK3303" s="32"/>
      <c r="BL3303" s="32"/>
      <c r="BM3303" s="32"/>
      <c r="BN3303" s="32"/>
      <c r="BO3303" s="309"/>
      <c r="BP3303" s="33"/>
      <c r="BQ3303" s="32"/>
      <c r="BR3303" s="32"/>
      <c r="BS3303" s="32"/>
      <c r="BT3303" s="32"/>
      <c r="BU3303" s="32"/>
      <c r="BV3303" s="32"/>
      <c r="BW3303" s="309"/>
      <c r="BX3303" s="33"/>
      <c r="BY3303" s="32"/>
      <c r="BZ3303" s="32"/>
      <c r="CA3303" s="32"/>
      <c r="CB3303" s="32"/>
      <c r="CC3303" s="32"/>
      <c r="CD3303" s="32"/>
      <c r="CE3303" s="309"/>
      <c r="CF3303" s="33"/>
      <c r="CG3303" s="32"/>
      <c r="CH3303" s="32"/>
      <c r="CI3303" s="32"/>
      <c r="CJ3303" s="32"/>
      <c r="CK3303" s="32"/>
      <c r="CL3303" s="32"/>
      <c r="CM3303" s="309"/>
      <c r="CN3303" s="33"/>
      <c r="CO3303" s="32"/>
      <c r="CP3303" s="32"/>
      <c r="CQ3303" s="32"/>
      <c r="CR3303" s="32"/>
      <c r="CS3303" s="32"/>
      <c r="CT3303" s="32"/>
      <c r="CU3303" s="309"/>
      <c r="CV3303" s="33"/>
      <c r="CW3303" s="32"/>
      <c r="CX3303" s="32"/>
      <c r="CY3303" s="32"/>
      <c r="CZ3303" s="32"/>
      <c r="DA3303" s="32"/>
      <c r="DB3303" s="32"/>
      <c r="DC3303" s="309"/>
      <c r="DD3303" s="33"/>
      <c r="DE3303" s="32"/>
      <c r="DF3303" s="32"/>
      <c r="DG3303" s="32"/>
      <c r="DH3303" s="32"/>
      <c r="DI3303" s="32"/>
      <c r="DJ3303" s="32"/>
      <c r="DK3303" s="309"/>
      <c r="DL3303" s="33"/>
      <c r="DM3303" s="32"/>
      <c r="DN3303" s="32"/>
      <c r="DO3303" s="32"/>
      <c r="DP3303" s="32"/>
      <c r="DQ3303" s="32"/>
      <c r="DR3303" s="32"/>
      <c r="DS3303" s="309"/>
      <c r="DT3303" s="33"/>
      <c r="DU3303" s="32"/>
      <c r="DV3303" s="32"/>
      <c r="DW3303" s="32"/>
      <c r="DX3303" s="32"/>
      <c r="DY3303" s="32"/>
      <c r="DZ3303" s="32"/>
      <c r="EA3303" s="309"/>
      <c r="EB3303" s="33"/>
      <c r="EC3303" s="32"/>
      <c r="ED3303" s="32"/>
      <c r="EE3303" s="32"/>
      <c r="EF3303" s="32"/>
      <c r="EG3303" s="32"/>
      <c r="EH3303" s="32"/>
      <c r="EI3303" s="309"/>
      <c r="EJ3303" s="33"/>
      <c r="EK3303" s="32"/>
      <c r="EL3303" s="32"/>
      <c r="EM3303" s="32"/>
      <c r="EN3303" s="32"/>
      <c r="EO3303" s="32"/>
      <c r="EP3303" s="32"/>
      <c r="EQ3303" s="309"/>
      <c r="ER3303" s="33"/>
      <c r="ES3303" s="32"/>
      <c r="ET3303" s="32"/>
      <c r="EU3303" s="32"/>
      <c r="EV3303" s="32"/>
      <c r="EW3303" s="32"/>
      <c r="EX3303" s="32"/>
      <c r="EY3303" s="309"/>
      <c r="EZ3303" s="33"/>
      <c r="FA3303" s="32"/>
      <c r="FB3303" s="32"/>
      <c r="FC3303" s="32"/>
      <c r="FD3303" s="32"/>
      <c r="FE3303" s="32"/>
      <c r="FF3303" s="32"/>
      <c r="FG3303" s="309"/>
      <c r="FH3303" s="33"/>
      <c r="FI3303" s="32"/>
      <c r="FJ3303" s="32"/>
      <c r="FK3303" s="32"/>
      <c r="FL3303" s="32"/>
      <c r="FM3303" s="32"/>
      <c r="FN3303" s="32"/>
      <c r="FO3303" s="309"/>
      <c r="FP3303" s="33"/>
      <c r="FQ3303" s="32"/>
      <c r="FR3303" s="32"/>
      <c r="FS3303" s="32"/>
      <c r="FT3303" s="32"/>
      <c r="FU3303" s="32"/>
      <c r="FV3303" s="32"/>
      <c r="FW3303" s="309"/>
      <c r="FX3303" s="33"/>
      <c r="FY3303" s="32"/>
      <c r="FZ3303" s="32"/>
      <c r="GA3303" s="32"/>
      <c r="GB3303" s="32"/>
      <c r="GC3303" s="32"/>
      <c r="GD3303" s="32"/>
      <c r="GE3303" s="309"/>
      <c r="GF3303" s="33"/>
      <c r="GG3303" s="32"/>
      <c r="GH3303" s="32"/>
      <c r="GI3303" s="32"/>
      <c r="GJ3303" s="32"/>
      <c r="GK3303" s="32"/>
      <c r="GL3303" s="32"/>
      <c r="GM3303" s="309"/>
      <c r="GN3303" s="33"/>
      <c r="GO3303" s="32"/>
      <c r="GP3303" s="32"/>
      <c r="GQ3303" s="32"/>
      <c r="GR3303" s="32"/>
      <c r="GS3303" s="32"/>
      <c r="GT3303" s="32"/>
      <c r="GU3303" s="309"/>
      <c r="GV3303" s="33"/>
      <c r="GW3303" s="32"/>
      <c r="GX3303" s="32"/>
      <c r="GY3303" s="32"/>
      <c r="GZ3303" s="32"/>
      <c r="HA3303" s="32"/>
      <c r="HB3303" s="32"/>
      <c r="HC3303" s="309"/>
      <c r="HD3303" s="33"/>
      <c r="HE3303" s="32"/>
      <c r="HF3303" s="32"/>
      <c r="HG3303" s="32"/>
      <c r="HH3303" s="32"/>
      <c r="HI3303" s="32"/>
      <c r="HJ3303" s="32"/>
      <c r="HK3303" s="309"/>
      <c r="HL3303" s="33"/>
      <c r="HM3303" s="32"/>
      <c r="HN3303" s="32"/>
      <c r="HO3303" s="32"/>
      <c r="HP3303" s="32"/>
      <c r="HQ3303" s="32"/>
      <c r="HR3303" s="32"/>
      <c r="HS3303" s="309"/>
      <c r="HT3303" s="33"/>
      <c r="HU3303" s="32"/>
      <c r="HV3303" s="32"/>
      <c r="HW3303" s="32"/>
      <c r="HX3303" s="32"/>
      <c r="HY3303" s="32"/>
      <c r="HZ3303" s="32"/>
      <c r="IA3303" s="309"/>
      <c r="IB3303" s="33"/>
      <c r="IC3303" s="32"/>
      <c r="ID3303" s="32"/>
      <c r="IE3303" s="32"/>
      <c r="IF3303" s="32"/>
      <c r="IG3303" s="32"/>
      <c r="IH3303" s="32"/>
      <c r="II3303" s="309"/>
      <c r="IJ3303" s="33"/>
      <c r="IK3303" s="32"/>
      <c r="IL3303" s="32"/>
      <c r="IM3303" s="32"/>
      <c r="IN3303" s="32"/>
      <c r="IO3303" s="32"/>
      <c r="IP3303" s="32"/>
      <c r="IQ3303" s="309"/>
      <c r="IR3303" s="33"/>
      <c r="IS3303" s="32"/>
      <c r="IT3303" s="32"/>
      <c r="IU3303" s="32"/>
      <c r="IV3303" s="32"/>
      <c r="IW3303" s="32"/>
      <c r="IX3303" s="32"/>
    </row>
    <row r="3304" spans="1:258" ht="15" hidden="1" outlineLevel="2">
      <c r="A3304" s="285"/>
      <c r="B3304" s="332">
        <f t="shared" si="109"/>
        <v>207</v>
      </c>
      <c r="C3304" s="26" t="s">
        <v>1900</v>
      </c>
      <c r="D3304" s="172" t="s">
        <v>1899</v>
      </c>
      <c r="E3304" s="36" t="s">
        <v>1938</v>
      </c>
      <c r="F3304" s="139" t="s">
        <v>1939</v>
      </c>
      <c r="G3304" s="39"/>
      <c r="H3304" s="44"/>
      <c r="I3304" s="83"/>
      <c r="J3304" s="39"/>
      <c r="K3304" s="246"/>
      <c r="L3304" s="82">
        <v>41671</v>
      </c>
      <c r="M3304" s="82"/>
      <c r="N3304" t="str">
        <f t="shared" si="110"/>
        <v>DUPLICATE</v>
      </c>
      <c r="O3304" s="42"/>
      <c r="P3304" s="42"/>
      <c r="Q3304" s="42"/>
      <c r="R3304" s="42"/>
      <c r="S3304" s="32"/>
      <c r="T3304" s="33"/>
      <c r="U3304" s="32"/>
      <c r="V3304" s="32"/>
      <c r="W3304" s="32"/>
      <c r="X3304" s="32"/>
      <c r="Y3304" s="32"/>
      <c r="Z3304" s="32"/>
      <c r="AA3304" s="309"/>
      <c r="AB3304" s="33"/>
      <c r="AC3304" s="32"/>
      <c r="AD3304" s="32"/>
      <c r="AE3304" s="32"/>
      <c r="AF3304" s="32"/>
      <c r="AG3304" s="32"/>
      <c r="AH3304" s="32"/>
      <c r="AI3304" s="309"/>
      <c r="AJ3304" s="33"/>
      <c r="AK3304" s="32"/>
      <c r="AL3304" s="32"/>
      <c r="AM3304" s="32"/>
      <c r="AN3304" s="32"/>
      <c r="AO3304" s="32"/>
      <c r="AP3304" s="32"/>
      <c r="AQ3304" s="309"/>
      <c r="AR3304" s="33"/>
      <c r="AS3304" s="32"/>
      <c r="AT3304" s="32"/>
      <c r="AU3304" s="32"/>
      <c r="AV3304" s="32"/>
      <c r="AW3304" s="32"/>
      <c r="AX3304" s="32"/>
      <c r="AY3304" s="309"/>
      <c r="AZ3304" s="33"/>
      <c r="BA3304" s="32"/>
      <c r="BB3304" s="32"/>
      <c r="BC3304" s="32"/>
      <c r="BD3304" s="32"/>
      <c r="BE3304" s="32"/>
      <c r="BF3304" s="32"/>
      <c r="BG3304" s="309"/>
      <c r="BH3304" s="33"/>
      <c r="BI3304" s="32"/>
      <c r="BJ3304" s="32"/>
      <c r="BK3304" s="32"/>
      <c r="BL3304" s="32"/>
      <c r="BM3304" s="32"/>
      <c r="BN3304" s="32"/>
      <c r="BO3304" s="309"/>
      <c r="BP3304" s="33"/>
      <c r="BQ3304" s="32"/>
      <c r="BR3304" s="32"/>
      <c r="BS3304" s="32"/>
      <c r="BT3304" s="32"/>
      <c r="BU3304" s="32"/>
      <c r="BV3304" s="32"/>
      <c r="BW3304" s="309"/>
      <c r="BX3304" s="33"/>
      <c r="BY3304" s="32"/>
      <c r="BZ3304" s="32"/>
      <c r="CA3304" s="32"/>
      <c r="CB3304" s="32"/>
      <c r="CC3304" s="32"/>
      <c r="CD3304" s="32"/>
      <c r="CE3304" s="309"/>
      <c r="CF3304" s="33"/>
      <c r="CG3304" s="32"/>
      <c r="CH3304" s="32"/>
      <c r="CI3304" s="32"/>
      <c r="CJ3304" s="32"/>
      <c r="CK3304" s="32"/>
      <c r="CL3304" s="32"/>
      <c r="CM3304" s="309"/>
      <c r="CN3304" s="33"/>
      <c r="CO3304" s="32"/>
      <c r="CP3304" s="32"/>
      <c r="CQ3304" s="32"/>
      <c r="CR3304" s="32"/>
      <c r="CS3304" s="32"/>
      <c r="CT3304" s="32"/>
      <c r="CU3304" s="309"/>
      <c r="CV3304" s="33"/>
      <c r="CW3304" s="32"/>
      <c r="CX3304" s="32"/>
      <c r="CY3304" s="32"/>
      <c r="CZ3304" s="32"/>
      <c r="DA3304" s="32"/>
      <c r="DB3304" s="32"/>
      <c r="DC3304" s="309"/>
      <c r="DD3304" s="33"/>
      <c r="DE3304" s="32"/>
      <c r="DF3304" s="32"/>
      <c r="DG3304" s="32"/>
      <c r="DH3304" s="32"/>
      <c r="DI3304" s="32"/>
      <c r="DJ3304" s="32"/>
      <c r="DK3304" s="309"/>
      <c r="DL3304" s="33"/>
      <c r="DM3304" s="32"/>
      <c r="DN3304" s="32"/>
      <c r="DO3304" s="32"/>
      <c r="DP3304" s="32"/>
      <c r="DQ3304" s="32"/>
      <c r="DR3304" s="32"/>
      <c r="DS3304" s="309"/>
      <c r="DT3304" s="33"/>
      <c r="DU3304" s="32"/>
      <c r="DV3304" s="32"/>
      <c r="DW3304" s="32"/>
      <c r="DX3304" s="32"/>
      <c r="DY3304" s="32"/>
      <c r="DZ3304" s="32"/>
      <c r="EA3304" s="309"/>
      <c r="EB3304" s="33"/>
      <c r="EC3304" s="32"/>
      <c r="ED3304" s="32"/>
      <c r="EE3304" s="32"/>
      <c r="EF3304" s="32"/>
      <c r="EG3304" s="32"/>
      <c r="EH3304" s="32"/>
      <c r="EI3304" s="309"/>
      <c r="EJ3304" s="33"/>
      <c r="EK3304" s="32"/>
      <c r="EL3304" s="32"/>
      <c r="EM3304" s="32"/>
      <c r="EN3304" s="32"/>
      <c r="EO3304" s="32"/>
      <c r="EP3304" s="32"/>
      <c r="EQ3304" s="309"/>
      <c r="ER3304" s="33"/>
      <c r="ES3304" s="32"/>
      <c r="ET3304" s="32"/>
      <c r="EU3304" s="32"/>
      <c r="EV3304" s="32"/>
      <c r="EW3304" s="32"/>
      <c r="EX3304" s="32"/>
      <c r="EY3304" s="309"/>
      <c r="EZ3304" s="33"/>
      <c r="FA3304" s="32"/>
      <c r="FB3304" s="32"/>
      <c r="FC3304" s="32"/>
      <c r="FD3304" s="32"/>
      <c r="FE3304" s="32"/>
      <c r="FF3304" s="32"/>
      <c r="FG3304" s="309"/>
      <c r="FH3304" s="33"/>
      <c r="FI3304" s="32"/>
      <c r="FJ3304" s="32"/>
      <c r="FK3304" s="32"/>
      <c r="FL3304" s="32"/>
      <c r="FM3304" s="32"/>
      <c r="FN3304" s="32"/>
      <c r="FO3304" s="309"/>
      <c r="FP3304" s="33"/>
      <c r="FQ3304" s="32"/>
      <c r="FR3304" s="32"/>
      <c r="FS3304" s="32"/>
      <c r="FT3304" s="32"/>
      <c r="FU3304" s="32"/>
      <c r="FV3304" s="32"/>
      <c r="FW3304" s="309"/>
      <c r="FX3304" s="33"/>
      <c r="FY3304" s="32"/>
      <c r="FZ3304" s="32"/>
      <c r="GA3304" s="32"/>
      <c r="GB3304" s="32"/>
      <c r="GC3304" s="32"/>
      <c r="GD3304" s="32"/>
      <c r="GE3304" s="309"/>
      <c r="GF3304" s="33"/>
      <c r="GG3304" s="32"/>
      <c r="GH3304" s="32"/>
      <c r="GI3304" s="32"/>
      <c r="GJ3304" s="32"/>
      <c r="GK3304" s="32"/>
      <c r="GL3304" s="32"/>
      <c r="GM3304" s="309"/>
      <c r="GN3304" s="33"/>
      <c r="GO3304" s="32"/>
      <c r="GP3304" s="32"/>
      <c r="GQ3304" s="32"/>
      <c r="GR3304" s="32"/>
      <c r="GS3304" s="32"/>
      <c r="GT3304" s="32"/>
      <c r="GU3304" s="309"/>
      <c r="GV3304" s="33"/>
      <c r="GW3304" s="32"/>
      <c r="GX3304" s="32"/>
      <c r="GY3304" s="32"/>
      <c r="GZ3304" s="32"/>
      <c r="HA3304" s="32"/>
      <c r="HB3304" s="32"/>
      <c r="HC3304" s="309"/>
      <c r="HD3304" s="33"/>
      <c r="HE3304" s="32"/>
      <c r="HF3304" s="32"/>
      <c r="HG3304" s="32"/>
      <c r="HH3304" s="32"/>
      <c r="HI3304" s="32"/>
      <c r="HJ3304" s="32"/>
      <c r="HK3304" s="309"/>
      <c r="HL3304" s="33"/>
      <c r="HM3304" s="32"/>
      <c r="HN3304" s="32"/>
      <c r="HO3304" s="32"/>
      <c r="HP3304" s="32"/>
      <c r="HQ3304" s="32"/>
      <c r="HR3304" s="32"/>
      <c r="HS3304" s="309"/>
      <c r="HT3304" s="33"/>
      <c r="HU3304" s="32"/>
      <c r="HV3304" s="32"/>
      <c r="HW3304" s="32"/>
      <c r="HX3304" s="32"/>
      <c r="HY3304" s="32"/>
      <c r="HZ3304" s="32"/>
      <c r="IA3304" s="309"/>
      <c r="IB3304" s="33"/>
      <c r="IC3304" s="32"/>
      <c r="ID3304" s="32"/>
      <c r="IE3304" s="32"/>
      <c r="IF3304" s="32"/>
      <c r="IG3304" s="32"/>
      <c r="IH3304" s="32"/>
      <c r="II3304" s="309"/>
      <c r="IJ3304" s="33"/>
      <c r="IK3304" s="32"/>
      <c r="IL3304" s="32"/>
      <c r="IM3304" s="32"/>
      <c r="IN3304" s="32"/>
      <c r="IO3304" s="32"/>
      <c r="IP3304" s="32"/>
      <c r="IQ3304" s="309"/>
      <c r="IR3304" s="33"/>
      <c r="IS3304" s="32"/>
      <c r="IT3304" s="32"/>
      <c r="IU3304" s="32"/>
      <c r="IV3304" s="32"/>
      <c r="IW3304" s="32"/>
      <c r="IX3304" s="32"/>
    </row>
    <row r="3305" spans="1:258" ht="15" hidden="1" outlineLevel="2">
      <c r="A3305" s="285"/>
      <c r="B3305" s="332">
        <f t="shared" si="109"/>
        <v>207</v>
      </c>
      <c r="C3305" s="26" t="s">
        <v>4015</v>
      </c>
      <c r="D3305" s="155" t="s">
        <v>4016</v>
      </c>
      <c r="E3305" s="246" t="s">
        <v>2791</v>
      </c>
      <c r="F3305" s="246" t="s">
        <v>4619</v>
      </c>
      <c r="G3305" s="39"/>
      <c r="H3305" s="44"/>
      <c r="I3305" s="83"/>
      <c r="J3305" s="39"/>
      <c r="K3305" s="246"/>
      <c r="L3305" s="82"/>
      <c r="M3305" s="82"/>
      <c r="N3305" t="str">
        <f t="shared" si="110"/>
        <v/>
      </c>
      <c r="O3305" s="42"/>
      <c r="P3305" s="42"/>
      <c r="Q3305" s="42"/>
      <c r="R3305" s="42"/>
      <c r="S3305" s="32"/>
      <c r="T3305" s="33"/>
      <c r="U3305" s="32"/>
      <c r="V3305" s="32"/>
      <c r="W3305" s="32"/>
      <c r="X3305" s="32"/>
      <c r="Y3305" s="32"/>
      <c r="Z3305" s="32"/>
      <c r="AA3305" s="309"/>
      <c r="AB3305" s="33"/>
      <c r="AC3305" s="32"/>
      <c r="AD3305" s="32"/>
      <c r="AE3305" s="32"/>
      <c r="AF3305" s="32"/>
      <c r="AG3305" s="32"/>
      <c r="AH3305" s="32"/>
      <c r="AI3305" s="309"/>
      <c r="AJ3305" s="33"/>
      <c r="AK3305" s="32"/>
      <c r="AL3305" s="32"/>
      <c r="AM3305" s="32"/>
      <c r="AN3305" s="32"/>
      <c r="AO3305" s="32"/>
      <c r="AP3305" s="32"/>
      <c r="AQ3305" s="309"/>
      <c r="AR3305" s="33"/>
      <c r="AS3305" s="32"/>
      <c r="AT3305" s="32"/>
      <c r="AU3305" s="32"/>
      <c r="AV3305" s="32"/>
      <c r="AW3305" s="32"/>
      <c r="AX3305" s="32"/>
      <c r="AY3305" s="309"/>
      <c r="AZ3305" s="33"/>
      <c r="BA3305" s="32"/>
      <c r="BB3305" s="32"/>
      <c r="BC3305" s="32"/>
      <c r="BD3305" s="32"/>
      <c r="BE3305" s="32"/>
      <c r="BF3305" s="32"/>
      <c r="BG3305" s="309"/>
      <c r="BH3305" s="33"/>
      <c r="BI3305" s="32"/>
      <c r="BJ3305" s="32"/>
      <c r="BK3305" s="32"/>
      <c r="BL3305" s="32"/>
      <c r="BM3305" s="32"/>
      <c r="BN3305" s="32"/>
      <c r="BO3305" s="309"/>
      <c r="BP3305" s="33"/>
      <c r="BQ3305" s="32"/>
      <c r="BR3305" s="32"/>
      <c r="BS3305" s="32"/>
      <c r="BT3305" s="32"/>
      <c r="BU3305" s="32"/>
      <c r="BV3305" s="32"/>
      <c r="BW3305" s="309"/>
      <c r="BX3305" s="33"/>
      <c r="BY3305" s="32"/>
      <c r="BZ3305" s="32"/>
      <c r="CA3305" s="32"/>
      <c r="CB3305" s="32"/>
      <c r="CC3305" s="32"/>
      <c r="CD3305" s="32"/>
      <c r="CE3305" s="309"/>
      <c r="CF3305" s="33"/>
      <c r="CG3305" s="32"/>
      <c r="CH3305" s="32"/>
      <c r="CI3305" s="32"/>
      <c r="CJ3305" s="32"/>
      <c r="CK3305" s="32"/>
      <c r="CL3305" s="32"/>
      <c r="CM3305" s="309"/>
      <c r="CN3305" s="33"/>
      <c r="CO3305" s="32"/>
      <c r="CP3305" s="32"/>
      <c r="CQ3305" s="32"/>
      <c r="CR3305" s="32"/>
      <c r="CS3305" s="32"/>
      <c r="CT3305" s="32"/>
      <c r="CU3305" s="309"/>
      <c r="CV3305" s="33"/>
      <c r="CW3305" s="32"/>
      <c r="CX3305" s="32"/>
      <c r="CY3305" s="32"/>
      <c r="CZ3305" s="32"/>
      <c r="DA3305" s="32"/>
      <c r="DB3305" s="32"/>
      <c r="DC3305" s="309"/>
      <c r="DD3305" s="33"/>
      <c r="DE3305" s="32"/>
      <c r="DF3305" s="32"/>
      <c r="DG3305" s="32"/>
      <c r="DH3305" s="32"/>
      <c r="DI3305" s="32"/>
      <c r="DJ3305" s="32"/>
      <c r="DK3305" s="309"/>
      <c r="DL3305" s="33"/>
      <c r="DM3305" s="32"/>
      <c r="DN3305" s="32"/>
      <c r="DO3305" s="32"/>
      <c r="DP3305" s="32"/>
      <c r="DQ3305" s="32"/>
      <c r="DR3305" s="32"/>
      <c r="DS3305" s="309"/>
      <c r="DT3305" s="33"/>
      <c r="DU3305" s="32"/>
      <c r="DV3305" s="32"/>
      <c r="DW3305" s="32"/>
      <c r="DX3305" s="32"/>
      <c r="DY3305" s="32"/>
      <c r="DZ3305" s="32"/>
      <c r="EA3305" s="309"/>
      <c r="EB3305" s="33"/>
      <c r="EC3305" s="32"/>
      <c r="ED3305" s="32"/>
      <c r="EE3305" s="32"/>
      <c r="EF3305" s="32"/>
      <c r="EG3305" s="32"/>
      <c r="EH3305" s="32"/>
      <c r="EI3305" s="309"/>
      <c r="EJ3305" s="33"/>
      <c r="EK3305" s="32"/>
      <c r="EL3305" s="32"/>
      <c r="EM3305" s="32"/>
      <c r="EN3305" s="32"/>
      <c r="EO3305" s="32"/>
      <c r="EP3305" s="32"/>
      <c r="EQ3305" s="309"/>
      <c r="ER3305" s="33"/>
      <c r="ES3305" s="32"/>
      <c r="ET3305" s="32"/>
      <c r="EU3305" s="32"/>
      <c r="EV3305" s="32"/>
      <c r="EW3305" s="32"/>
      <c r="EX3305" s="32"/>
      <c r="EY3305" s="309"/>
      <c r="EZ3305" s="33"/>
      <c r="FA3305" s="32"/>
      <c r="FB3305" s="32"/>
      <c r="FC3305" s="32"/>
      <c r="FD3305" s="32"/>
      <c r="FE3305" s="32"/>
      <c r="FF3305" s="32"/>
      <c r="FG3305" s="309"/>
      <c r="FH3305" s="33"/>
      <c r="FI3305" s="32"/>
      <c r="FJ3305" s="32"/>
      <c r="FK3305" s="32"/>
      <c r="FL3305" s="32"/>
      <c r="FM3305" s="32"/>
      <c r="FN3305" s="32"/>
      <c r="FO3305" s="309"/>
      <c r="FP3305" s="33"/>
      <c r="FQ3305" s="32"/>
      <c r="FR3305" s="32"/>
      <c r="FS3305" s="32"/>
      <c r="FT3305" s="32"/>
      <c r="FU3305" s="32"/>
      <c r="FV3305" s="32"/>
      <c r="FW3305" s="309"/>
      <c r="FX3305" s="33"/>
      <c r="FY3305" s="32"/>
      <c r="FZ3305" s="32"/>
      <c r="GA3305" s="32"/>
      <c r="GB3305" s="32"/>
      <c r="GC3305" s="32"/>
      <c r="GD3305" s="32"/>
      <c r="GE3305" s="309"/>
      <c r="GF3305" s="33"/>
      <c r="GG3305" s="32"/>
      <c r="GH3305" s="32"/>
      <c r="GI3305" s="32"/>
      <c r="GJ3305" s="32"/>
      <c r="GK3305" s="32"/>
      <c r="GL3305" s="32"/>
      <c r="GM3305" s="309"/>
      <c r="GN3305" s="33"/>
      <c r="GO3305" s="32"/>
      <c r="GP3305" s="32"/>
      <c r="GQ3305" s="32"/>
      <c r="GR3305" s="32"/>
      <c r="GS3305" s="32"/>
      <c r="GT3305" s="32"/>
      <c r="GU3305" s="309"/>
      <c r="GV3305" s="33"/>
      <c r="GW3305" s="32"/>
      <c r="GX3305" s="32"/>
      <c r="GY3305" s="32"/>
      <c r="GZ3305" s="32"/>
      <c r="HA3305" s="32"/>
      <c r="HB3305" s="32"/>
      <c r="HC3305" s="309"/>
      <c r="HD3305" s="33"/>
      <c r="HE3305" s="32"/>
      <c r="HF3305" s="32"/>
      <c r="HG3305" s="32"/>
      <c r="HH3305" s="32"/>
      <c r="HI3305" s="32"/>
      <c r="HJ3305" s="32"/>
      <c r="HK3305" s="309"/>
      <c r="HL3305" s="33"/>
      <c r="HM3305" s="32"/>
      <c r="HN3305" s="32"/>
      <c r="HO3305" s="32"/>
      <c r="HP3305" s="32"/>
      <c r="HQ3305" s="32"/>
      <c r="HR3305" s="32"/>
      <c r="HS3305" s="309"/>
      <c r="HT3305" s="33"/>
      <c r="HU3305" s="32"/>
      <c r="HV3305" s="32"/>
      <c r="HW3305" s="32"/>
      <c r="HX3305" s="32"/>
      <c r="HY3305" s="32"/>
      <c r="HZ3305" s="32"/>
      <c r="IA3305" s="309"/>
      <c r="IB3305" s="33"/>
      <c r="IC3305" s="32"/>
      <c r="ID3305" s="32"/>
      <c r="IE3305" s="32"/>
      <c r="IF3305" s="32"/>
      <c r="IG3305" s="32"/>
      <c r="IH3305" s="32"/>
      <c r="II3305" s="309"/>
      <c r="IJ3305" s="33"/>
      <c r="IK3305" s="32"/>
      <c r="IL3305" s="32"/>
      <c r="IM3305" s="32"/>
      <c r="IN3305" s="32"/>
      <c r="IO3305" s="32"/>
      <c r="IP3305" s="32"/>
      <c r="IQ3305" s="309"/>
      <c r="IR3305" s="33"/>
      <c r="IS3305" s="32"/>
      <c r="IT3305" s="32"/>
      <c r="IU3305" s="32"/>
      <c r="IV3305" s="32"/>
      <c r="IW3305" s="32"/>
      <c r="IX3305" s="32"/>
    </row>
    <row r="3306" spans="1:258" ht="15" hidden="1" outlineLevel="2">
      <c r="A3306" s="285"/>
      <c r="B3306" s="332">
        <f t="shared" si="109"/>
        <v>207</v>
      </c>
      <c r="C3306" s="26" t="s">
        <v>2670</v>
      </c>
      <c r="D3306" s="172" t="s">
        <v>2669</v>
      </c>
      <c r="E3306" s="36" t="s">
        <v>2798</v>
      </c>
      <c r="F3306" s="139" t="s">
        <v>4676</v>
      </c>
      <c r="G3306" s="39"/>
      <c r="H3306" s="44"/>
      <c r="I3306" s="83"/>
      <c r="J3306" s="39"/>
      <c r="K3306" s="246"/>
      <c r="L3306" s="82">
        <v>41671</v>
      </c>
      <c r="M3306" s="82"/>
      <c r="N3306" t="str">
        <f t="shared" si="110"/>
        <v>DUPLICATE</v>
      </c>
      <c r="O3306" s="42"/>
      <c r="P3306" s="42"/>
      <c r="Q3306" s="42"/>
      <c r="R3306" s="42"/>
      <c r="S3306" s="32"/>
      <c r="T3306" s="33"/>
      <c r="U3306" s="32"/>
      <c r="V3306" s="32"/>
      <c r="W3306" s="32"/>
      <c r="X3306" s="32"/>
      <c r="Y3306" s="32"/>
      <c r="Z3306" s="32"/>
      <c r="AA3306" s="309"/>
      <c r="AB3306" s="33"/>
      <c r="AC3306" s="32"/>
      <c r="AD3306" s="32"/>
      <c r="AE3306" s="32"/>
      <c r="AF3306" s="32"/>
      <c r="AG3306" s="32"/>
      <c r="AH3306" s="32"/>
      <c r="AI3306" s="309"/>
      <c r="AJ3306" s="33"/>
      <c r="AK3306" s="32"/>
      <c r="AL3306" s="32"/>
      <c r="AM3306" s="32"/>
      <c r="AN3306" s="32"/>
      <c r="AO3306" s="32"/>
      <c r="AP3306" s="32"/>
      <c r="AQ3306" s="309"/>
      <c r="AR3306" s="33"/>
      <c r="AS3306" s="32"/>
      <c r="AT3306" s="32"/>
      <c r="AU3306" s="32"/>
      <c r="AV3306" s="32"/>
      <c r="AW3306" s="32"/>
      <c r="AX3306" s="32"/>
      <c r="AY3306" s="309"/>
      <c r="AZ3306" s="33"/>
      <c r="BA3306" s="32"/>
      <c r="BB3306" s="32"/>
      <c r="BC3306" s="32"/>
      <c r="BD3306" s="32"/>
      <c r="BE3306" s="32"/>
      <c r="BF3306" s="32"/>
      <c r="BG3306" s="309"/>
      <c r="BH3306" s="33"/>
      <c r="BI3306" s="32"/>
      <c r="BJ3306" s="32"/>
      <c r="BK3306" s="32"/>
      <c r="BL3306" s="32"/>
      <c r="BM3306" s="32"/>
      <c r="BN3306" s="32"/>
      <c r="BO3306" s="309"/>
      <c r="BP3306" s="33"/>
      <c r="BQ3306" s="32"/>
      <c r="BR3306" s="32"/>
      <c r="BS3306" s="32"/>
      <c r="BT3306" s="32"/>
      <c r="BU3306" s="32"/>
      <c r="BV3306" s="32"/>
      <c r="BW3306" s="309"/>
      <c r="BX3306" s="33"/>
      <c r="BY3306" s="32"/>
      <c r="BZ3306" s="32"/>
      <c r="CA3306" s="32"/>
      <c r="CB3306" s="32"/>
      <c r="CC3306" s="32"/>
      <c r="CD3306" s="32"/>
      <c r="CE3306" s="309"/>
      <c r="CF3306" s="33"/>
      <c r="CG3306" s="32"/>
      <c r="CH3306" s="32"/>
      <c r="CI3306" s="32"/>
      <c r="CJ3306" s="32"/>
      <c r="CK3306" s="32"/>
      <c r="CL3306" s="32"/>
      <c r="CM3306" s="309"/>
      <c r="CN3306" s="33"/>
      <c r="CO3306" s="32"/>
      <c r="CP3306" s="32"/>
      <c r="CQ3306" s="32"/>
      <c r="CR3306" s="32"/>
      <c r="CS3306" s="32"/>
      <c r="CT3306" s="32"/>
      <c r="CU3306" s="309"/>
      <c r="CV3306" s="33"/>
      <c r="CW3306" s="32"/>
      <c r="CX3306" s="32"/>
      <c r="CY3306" s="32"/>
      <c r="CZ3306" s="32"/>
      <c r="DA3306" s="32"/>
      <c r="DB3306" s="32"/>
      <c r="DC3306" s="309"/>
      <c r="DD3306" s="33"/>
      <c r="DE3306" s="32"/>
      <c r="DF3306" s="32"/>
      <c r="DG3306" s="32"/>
      <c r="DH3306" s="32"/>
      <c r="DI3306" s="32"/>
      <c r="DJ3306" s="32"/>
      <c r="DK3306" s="309"/>
      <c r="DL3306" s="33"/>
      <c r="DM3306" s="32"/>
      <c r="DN3306" s="32"/>
      <c r="DO3306" s="32"/>
      <c r="DP3306" s="32"/>
      <c r="DQ3306" s="32"/>
      <c r="DR3306" s="32"/>
      <c r="DS3306" s="309"/>
      <c r="DT3306" s="33"/>
      <c r="DU3306" s="32"/>
      <c r="DV3306" s="32"/>
      <c r="DW3306" s="32"/>
      <c r="DX3306" s="32"/>
      <c r="DY3306" s="32"/>
      <c r="DZ3306" s="32"/>
      <c r="EA3306" s="309"/>
      <c r="EB3306" s="33"/>
      <c r="EC3306" s="32"/>
      <c r="ED3306" s="32"/>
      <c r="EE3306" s="32"/>
      <c r="EF3306" s="32"/>
      <c r="EG3306" s="32"/>
      <c r="EH3306" s="32"/>
      <c r="EI3306" s="309"/>
      <c r="EJ3306" s="33"/>
      <c r="EK3306" s="32"/>
      <c r="EL3306" s="32"/>
      <c r="EM3306" s="32"/>
      <c r="EN3306" s="32"/>
      <c r="EO3306" s="32"/>
      <c r="EP3306" s="32"/>
      <c r="EQ3306" s="309"/>
      <c r="ER3306" s="33"/>
      <c r="ES3306" s="32"/>
      <c r="ET3306" s="32"/>
      <c r="EU3306" s="32"/>
      <c r="EV3306" s="32"/>
      <c r="EW3306" s="32"/>
      <c r="EX3306" s="32"/>
      <c r="EY3306" s="309"/>
      <c r="EZ3306" s="33"/>
      <c r="FA3306" s="32"/>
      <c r="FB3306" s="32"/>
      <c r="FC3306" s="32"/>
      <c r="FD3306" s="32"/>
      <c r="FE3306" s="32"/>
      <c r="FF3306" s="32"/>
      <c r="FG3306" s="309"/>
      <c r="FH3306" s="33"/>
      <c r="FI3306" s="32"/>
      <c r="FJ3306" s="32"/>
      <c r="FK3306" s="32"/>
      <c r="FL3306" s="32"/>
      <c r="FM3306" s="32"/>
      <c r="FN3306" s="32"/>
      <c r="FO3306" s="309"/>
      <c r="FP3306" s="33"/>
      <c r="FQ3306" s="32"/>
      <c r="FR3306" s="32"/>
      <c r="FS3306" s="32"/>
      <c r="FT3306" s="32"/>
      <c r="FU3306" s="32"/>
      <c r="FV3306" s="32"/>
      <c r="FW3306" s="309"/>
      <c r="FX3306" s="33"/>
      <c r="FY3306" s="32"/>
      <c r="FZ3306" s="32"/>
      <c r="GA3306" s="32"/>
      <c r="GB3306" s="32"/>
      <c r="GC3306" s="32"/>
      <c r="GD3306" s="32"/>
      <c r="GE3306" s="309"/>
      <c r="GF3306" s="33"/>
      <c r="GG3306" s="32"/>
      <c r="GH3306" s="32"/>
      <c r="GI3306" s="32"/>
      <c r="GJ3306" s="32"/>
      <c r="GK3306" s="32"/>
      <c r="GL3306" s="32"/>
      <c r="GM3306" s="309"/>
      <c r="GN3306" s="33"/>
      <c r="GO3306" s="32"/>
      <c r="GP3306" s="32"/>
      <c r="GQ3306" s="32"/>
      <c r="GR3306" s="32"/>
      <c r="GS3306" s="32"/>
      <c r="GT3306" s="32"/>
      <c r="GU3306" s="309"/>
      <c r="GV3306" s="33"/>
      <c r="GW3306" s="32"/>
      <c r="GX3306" s="32"/>
      <c r="GY3306" s="32"/>
      <c r="GZ3306" s="32"/>
      <c r="HA3306" s="32"/>
      <c r="HB3306" s="32"/>
      <c r="HC3306" s="309"/>
      <c r="HD3306" s="33"/>
      <c r="HE3306" s="32"/>
      <c r="HF3306" s="32"/>
      <c r="HG3306" s="32"/>
      <c r="HH3306" s="32"/>
      <c r="HI3306" s="32"/>
      <c r="HJ3306" s="32"/>
      <c r="HK3306" s="309"/>
      <c r="HL3306" s="33"/>
      <c r="HM3306" s="32"/>
      <c r="HN3306" s="32"/>
      <c r="HO3306" s="32"/>
      <c r="HP3306" s="32"/>
      <c r="HQ3306" s="32"/>
      <c r="HR3306" s="32"/>
      <c r="HS3306" s="309"/>
      <c r="HT3306" s="33"/>
      <c r="HU3306" s="32"/>
      <c r="HV3306" s="32"/>
      <c r="HW3306" s="32"/>
      <c r="HX3306" s="32"/>
      <c r="HY3306" s="32"/>
      <c r="HZ3306" s="32"/>
      <c r="IA3306" s="309"/>
      <c r="IB3306" s="33"/>
      <c r="IC3306" s="32"/>
      <c r="ID3306" s="32"/>
      <c r="IE3306" s="32"/>
      <c r="IF3306" s="32"/>
      <c r="IG3306" s="32"/>
      <c r="IH3306" s="32"/>
      <c r="II3306" s="309"/>
      <c r="IJ3306" s="33"/>
      <c r="IK3306" s="32"/>
      <c r="IL3306" s="32"/>
      <c r="IM3306" s="32"/>
      <c r="IN3306" s="32"/>
      <c r="IO3306" s="32"/>
      <c r="IP3306" s="32"/>
      <c r="IQ3306" s="309"/>
      <c r="IR3306" s="33"/>
      <c r="IS3306" s="32"/>
      <c r="IT3306" s="32"/>
      <c r="IU3306" s="32"/>
      <c r="IV3306" s="32"/>
      <c r="IW3306" s="32"/>
      <c r="IX3306" s="32"/>
    </row>
    <row r="3307" spans="1:258" ht="15" hidden="1" outlineLevel="2">
      <c r="A3307" s="285"/>
      <c r="B3307" s="332">
        <f t="shared" si="109"/>
        <v>207</v>
      </c>
      <c r="C3307" s="26" t="s">
        <v>4017</v>
      </c>
      <c r="D3307" s="155" t="s">
        <v>4018</v>
      </c>
      <c r="E3307" s="246" t="s">
        <v>2791</v>
      </c>
      <c r="F3307" s="246" t="s">
        <v>4619</v>
      </c>
      <c r="G3307" s="39"/>
      <c r="H3307" s="44"/>
      <c r="I3307" s="83"/>
      <c r="J3307" s="39"/>
      <c r="K3307" s="246"/>
      <c r="L3307" s="82"/>
      <c r="M3307" s="82"/>
      <c r="N3307" t="str">
        <f t="shared" si="110"/>
        <v/>
      </c>
      <c r="O3307" s="42"/>
      <c r="P3307" s="42"/>
      <c r="Q3307" s="42"/>
      <c r="R3307" s="42"/>
      <c r="S3307" s="32"/>
      <c r="T3307" s="33"/>
      <c r="U3307" s="32"/>
      <c r="V3307" s="32"/>
      <c r="W3307" s="32"/>
      <c r="X3307" s="32"/>
      <c r="Y3307" s="32"/>
      <c r="Z3307" s="32"/>
      <c r="AA3307" s="309"/>
      <c r="AB3307" s="33"/>
      <c r="AC3307" s="32"/>
      <c r="AD3307" s="32"/>
      <c r="AE3307" s="32"/>
      <c r="AF3307" s="32"/>
      <c r="AG3307" s="32"/>
      <c r="AH3307" s="32"/>
      <c r="AI3307" s="309"/>
      <c r="AJ3307" s="33"/>
      <c r="AK3307" s="32"/>
      <c r="AL3307" s="32"/>
      <c r="AM3307" s="32"/>
      <c r="AN3307" s="32"/>
      <c r="AO3307" s="32"/>
      <c r="AP3307" s="32"/>
      <c r="AQ3307" s="309"/>
      <c r="AR3307" s="33"/>
      <c r="AS3307" s="32"/>
      <c r="AT3307" s="32"/>
      <c r="AU3307" s="32"/>
      <c r="AV3307" s="32"/>
      <c r="AW3307" s="32"/>
      <c r="AX3307" s="32"/>
      <c r="AY3307" s="309"/>
      <c r="AZ3307" s="33"/>
      <c r="BA3307" s="32"/>
      <c r="BB3307" s="32"/>
      <c r="BC3307" s="32"/>
      <c r="BD3307" s="32"/>
      <c r="BE3307" s="32"/>
      <c r="BF3307" s="32"/>
      <c r="BG3307" s="309"/>
      <c r="BH3307" s="33"/>
      <c r="BI3307" s="32"/>
      <c r="BJ3307" s="32"/>
      <c r="BK3307" s="32"/>
      <c r="BL3307" s="32"/>
      <c r="BM3307" s="32"/>
      <c r="BN3307" s="32"/>
      <c r="BO3307" s="309"/>
      <c r="BP3307" s="33"/>
      <c r="BQ3307" s="32"/>
      <c r="BR3307" s="32"/>
      <c r="BS3307" s="32"/>
      <c r="BT3307" s="32"/>
      <c r="BU3307" s="32"/>
      <c r="BV3307" s="32"/>
      <c r="BW3307" s="309"/>
      <c r="BX3307" s="33"/>
      <c r="BY3307" s="32"/>
      <c r="BZ3307" s="32"/>
      <c r="CA3307" s="32"/>
      <c r="CB3307" s="32"/>
      <c r="CC3307" s="32"/>
      <c r="CD3307" s="32"/>
      <c r="CE3307" s="309"/>
      <c r="CF3307" s="33"/>
      <c r="CG3307" s="32"/>
      <c r="CH3307" s="32"/>
      <c r="CI3307" s="32"/>
      <c r="CJ3307" s="32"/>
      <c r="CK3307" s="32"/>
      <c r="CL3307" s="32"/>
      <c r="CM3307" s="309"/>
      <c r="CN3307" s="33"/>
      <c r="CO3307" s="32"/>
      <c r="CP3307" s="32"/>
      <c r="CQ3307" s="32"/>
      <c r="CR3307" s="32"/>
      <c r="CS3307" s="32"/>
      <c r="CT3307" s="32"/>
      <c r="CU3307" s="309"/>
      <c r="CV3307" s="33"/>
      <c r="CW3307" s="32"/>
      <c r="CX3307" s="32"/>
      <c r="CY3307" s="32"/>
      <c r="CZ3307" s="32"/>
      <c r="DA3307" s="32"/>
      <c r="DB3307" s="32"/>
      <c r="DC3307" s="309"/>
      <c r="DD3307" s="33"/>
      <c r="DE3307" s="32"/>
      <c r="DF3307" s="32"/>
      <c r="DG3307" s="32"/>
      <c r="DH3307" s="32"/>
      <c r="DI3307" s="32"/>
      <c r="DJ3307" s="32"/>
      <c r="DK3307" s="309"/>
      <c r="DL3307" s="33"/>
      <c r="DM3307" s="32"/>
      <c r="DN3307" s="32"/>
      <c r="DO3307" s="32"/>
      <c r="DP3307" s="32"/>
      <c r="DQ3307" s="32"/>
      <c r="DR3307" s="32"/>
      <c r="DS3307" s="309"/>
      <c r="DT3307" s="33"/>
      <c r="DU3307" s="32"/>
      <c r="DV3307" s="32"/>
      <c r="DW3307" s="32"/>
      <c r="DX3307" s="32"/>
      <c r="DY3307" s="32"/>
      <c r="DZ3307" s="32"/>
      <c r="EA3307" s="309"/>
      <c r="EB3307" s="33"/>
      <c r="EC3307" s="32"/>
      <c r="ED3307" s="32"/>
      <c r="EE3307" s="32"/>
      <c r="EF3307" s="32"/>
      <c r="EG3307" s="32"/>
      <c r="EH3307" s="32"/>
      <c r="EI3307" s="309"/>
      <c r="EJ3307" s="33"/>
      <c r="EK3307" s="32"/>
      <c r="EL3307" s="32"/>
      <c r="EM3307" s="32"/>
      <c r="EN3307" s="32"/>
      <c r="EO3307" s="32"/>
      <c r="EP3307" s="32"/>
      <c r="EQ3307" s="309"/>
      <c r="ER3307" s="33"/>
      <c r="ES3307" s="32"/>
      <c r="ET3307" s="32"/>
      <c r="EU3307" s="32"/>
      <c r="EV3307" s="32"/>
      <c r="EW3307" s="32"/>
      <c r="EX3307" s="32"/>
      <c r="EY3307" s="309"/>
      <c r="EZ3307" s="33"/>
      <c r="FA3307" s="32"/>
      <c r="FB3307" s="32"/>
      <c r="FC3307" s="32"/>
      <c r="FD3307" s="32"/>
      <c r="FE3307" s="32"/>
      <c r="FF3307" s="32"/>
      <c r="FG3307" s="309"/>
      <c r="FH3307" s="33"/>
      <c r="FI3307" s="32"/>
      <c r="FJ3307" s="32"/>
      <c r="FK3307" s="32"/>
      <c r="FL3307" s="32"/>
      <c r="FM3307" s="32"/>
      <c r="FN3307" s="32"/>
      <c r="FO3307" s="309"/>
      <c r="FP3307" s="33"/>
      <c r="FQ3307" s="32"/>
      <c r="FR3307" s="32"/>
      <c r="FS3307" s="32"/>
      <c r="FT3307" s="32"/>
      <c r="FU3307" s="32"/>
      <c r="FV3307" s="32"/>
      <c r="FW3307" s="309"/>
      <c r="FX3307" s="33"/>
      <c r="FY3307" s="32"/>
      <c r="FZ3307" s="32"/>
      <c r="GA3307" s="32"/>
      <c r="GB3307" s="32"/>
      <c r="GC3307" s="32"/>
      <c r="GD3307" s="32"/>
      <c r="GE3307" s="309"/>
      <c r="GF3307" s="33"/>
      <c r="GG3307" s="32"/>
      <c r="GH3307" s="32"/>
      <c r="GI3307" s="32"/>
      <c r="GJ3307" s="32"/>
      <c r="GK3307" s="32"/>
      <c r="GL3307" s="32"/>
      <c r="GM3307" s="309"/>
      <c r="GN3307" s="33"/>
      <c r="GO3307" s="32"/>
      <c r="GP3307" s="32"/>
      <c r="GQ3307" s="32"/>
      <c r="GR3307" s="32"/>
      <c r="GS3307" s="32"/>
      <c r="GT3307" s="32"/>
      <c r="GU3307" s="309"/>
      <c r="GV3307" s="33"/>
      <c r="GW3307" s="32"/>
      <c r="GX3307" s="32"/>
      <c r="GY3307" s="32"/>
      <c r="GZ3307" s="32"/>
      <c r="HA3307" s="32"/>
      <c r="HB3307" s="32"/>
      <c r="HC3307" s="309"/>
      <c r="HD3307" s="33"/>
      <c r="HE3307" s="32"/>
      <c r="HF3307" s="32"/>
      <c r="HG3307" s="32"/>
      <c r="HH3307" s="32"/>
      <c r="HI3307" s="32"/>
      <c r="HJ3307" s="32"/>
      <c r="HK3307" s="309"/>
      <c r="HL3307" s="33"/>
      <c r="HM3307" s="32"/>
      <c r="HN3307" s="32"/>
      <c r="HO3307" s="32"/>
      <c r="HP3307" s="32"/>
      <c r="HQ3307" s="32"/>
      <c r="HR3307" s="32"/>
      <c r="HS3307" s="309"/>
      <c r="HT3307" s="33"/>
      <c r="HU3307" s="32"/>
      <c r="HV3307" s="32"/>
      <c r="HW3307" s="32"/>
      <c r="HX3307" s="32"/>
      <c r="HY3307" s="32"/>
      <c r="HZ3307" s="32"/>
      <c r="IA3307" s="309"/>
      <c r="IB3307" s="33"/>
      <c r="IC3307" s="32"/>
      <c r="ID3307" s="32"/>
      <c r="IE3307" s="32"/>
      <c r="IF3307" s="32"/>
      <c r="IG3307" s="32"/>
      <c r="IH3307" s="32"/>
      <c r="II3307" s="309"/>
      <c r="IJ3307" s="33"/>
      <c r="IK3307" s="32"/>
      <c r="IL3307" s="32"/>
      <c r="IM3307" s="32"/>
      <c r="IN3307" s="32"/>
      <c r="IO3307" s="32"/>
      <c r="IP3307" s="32"/>
      <c r="IQ3307" s="309"/>
      <c r="IR3307" s="33"/>
      <c r="IS3307" s="32"/>
      <c r="IT3307" s="32"/>
      <c r="IU3307" s="32"/>
      <c r="IV3307" s="32"/>
      <c r="IW3307" s="32"/>
      <c r="IX3307" s="32"/>
    </row>
    <row r="3308" spans="1:258" ht="15" hidden="1" outlineLevel="2">
      <c r="A3308" s="285"/>
      <c r="B3308" s="332">
        <f t="shared" si="109"/>
        <v>207</v>
      </c>
      <c r="C3308" s="26" t="s">
        <v>4019</v>
      </c>
      <c r="D3308" s="155" t="s">
        <v>4020</v>
      </c>
      <c r="E3308" s="246" t="s">
        <v>2791</v>
      </c>
      <c r="F3308" s="246" t="s">
        <v>4619</v>
      </c>
      <c r="G3308" s="39"/>
      <c r="H3308" s="44"/>
      <c r="I3308" s="83"/>
      <c r="J3308" s="39"/>
      <c r="K3308" s="246"/>
      <c r="L3308" s="82"/>
      <c r="M3308" s="82"/>
      <c r="N3308" t="str">
        <f t="shared" si="110"/>
        <v/>
      </c>
      <c r="O3308" s="42"/>
      <c r="P3308" s="42"/>
      <c r="Q3308" s="42"/>
      <c r="R3308" s="42"/>
      <c r="S3308" s="32"/>
      <c r="T3308" s="33"/>
      <c r="U3308" s="32"/>
      <c r="V3308" s="32"/>
      <c r="W3308" s="32"/>
      <c r="X3308" s="32"/>
      <c r="Y3308" s="32"/>
      <c r="Z3308" s="32"/>
      <c r="AA3308" s="309"/>
      <c r="AB3308" s="33"/>
      <c r="AC3308" s="32"/>
      <c r="AD3308" s="32"/>
      <c r="AE3308" s="32"/>
      <c r="AF3308" s="32"/>
      <c r="AG3308" s="32"/>
      <c r="AH3308" s="32"/>
      <c r="AI3308" s="309"/>
      <c r="AJ3308" s="33"/>
      <c r="AK3308" s="32"/>
      <c r="AL3308" s="32"/>
      <c r="AM3308" s="32"/>
      <c r="AN3308" s="32"/>
      <c r="AO3308" s="32"/>
      <c r="AP3308" s="32"/>
      <c r="AQ3308" s="309"/>
      <c r="AR3308" s="33"/>
      <c r="AS3308" s="32"/>
      <c r="AT3308" s="32"/>
      <c r="AU3308" s="32"/>
      <c r="AV3308" s="32"/>
      <c r="AW3308" s="32"/>
      <c r="AX3308" s="32"/>
      <c r="AY3308" s="309"/>
      <c r="AZ3308" s="33"/>
      <c r="BA3308" s="32"/>
      <c r="BB3308" s="32"/>
      <c r="BC3308" s="32"/>
      <c r="BD3308" s="32"/>
      <c r="BE3308" s="32"/>
      <c r="BF3308" s="32"/>
      <c r="BG3308" s="309"/>
      <c r="BH3308" s="33"/>
      <c r="BI3308" s="32"/>
      <c r="BJ3308" s="32"/>
      <c r="BK3308" s="32"/>
      <c r="BL3308" s="32"/>
      <c r="BM3308" s="32"/>
      <c r="BN3308" s="32"/>
      <c r="BO3308" s="309"/>
      <c r="BP3308" s="33"/>
      <c r="BQ3308" s="32"/>
      <c r="BR3308" s="32"/>
      <c r="BS3308" s="32"/>
      <c r="BT3308" s="32"/>
      <c r="BU3308" s="32"/>
      <c r="BV3308" s="32"/>
      <c r="BW3308" s="309"/>
      <c r="BX3308" s="33"/>
      <c r="BY3308" s="32"/>
      <c r="BZ3308" s="32"/>
      <c r="CA3308" s="32"/>
      <c r="CB3308" s="32"/>
      <c r="CC3308" s="32"/>
      <c r="CD3308" s="32"/>
      <c r="CE3308" s="309"/>
      <c r="CF3308" s="33"/>
      <c r="CG3308" s="32"/>
      <c r="CH3308" s="32"/>
      <c r="CI3308" s="32"/>
      <c r="CJ3308" s="32"/>
      <c r="CK3308" s="32"/>
      <c r="CL3308" s="32"/>
      <c r="CM3308" s="309"/>
      <c r="CN3308" s="33"/>
      <c r="CO3308" s="32"/>
      <c r="CP3308" s="32"/>
      <c r="CQ3308" s="32"/>
      <c r="CR3308" s="32"/>
      <c r="CS3308" s="32"/>
      <c r="CT3308" s="32"/>
      <c r="CU3308" s="309"/>
      <c r="CV3308" s="33"/>
      <c r="CW3308" s="32"/>
      <c r="CX3308" s="32"/>
      <c r="CY3308" s="32"/>
      <c r="CZ3308" s="32"/>
      <c r="DA3308" s="32"/>
      <c r="DB3308" s="32"/>
      <c r="DC3308" s="309"/>
      <c r="DD3308" s="33"/>
      <c r="DE3308" s="32"/>
      <c r="DF3308" s="32"/>
      <c r="DG3308" s="32"/>
      <c r="DH3308" s="32"/>
      <c r="DI3308" s="32"/>
      <c r="DJ3308" s="32"/>
      <c r="DK3308" s="309"/>
      <c r="DL3308" s="33"/>
      <c r="DM3308" s="32"/>
      <c r="DN3308" s="32"/>
      <c r="DO3308" s="32"/>
      <c r="DP3308" s="32"/>
      <c r="DQ3308" s="32"/>
      <c r="DR3308" s="32"/>
      <c r="DS3308" s="309"/>
      <c r="DT3308" s="33"/>
      <c r="DU3308" s="32"/>
      <c r="DV3308" s="32"/>
      <c r="DW3308" s="32"/>
      <c r="DX3308" s="32"/>
      <c r="DY3308" s="32"/>
      <c r="DZ3308" s="32"/>
      <c r="EA3308" s="309"/>
      <c r="EB3308" s="33"/>
      <c r="EC3308" s="32"/>
      <c r="ED3308" s="32"/>
      <c r="EE3308" s="32"/>
      <c r="EF3308" s="32"/>
      <c r="EG3308" s="32"/>
      <c r="EH3308" s="32"/>
      <c r="EI3308" s="309"/>
      <c r="EJ3308" s="33"/>
      <c r="EK3308" s="32"/>
      <c r="EL3308" s="32"/>
      <c r="EM3308" s="32"/>
      <c r="EN3308" s="32"/>
      <c r="EO3308" s="32"/>
      <c r="EP3308" s="32"/>
      <c r="EQ3308" s="309"/>
      <c r="ER3308" s="33"/>
      <c r="ES3308" s="32"/>
      <c r="ET3308" s="32"/>
      <c r="EU3308" s="32"/>
      <c r="EV3308" s="32"/>
      <c r="EW3308" s="32"/>
      <c r="EX3308" s="32"/>
      <c r="EY3308" s="309"/>
      <c r="EZ3308" s="33"/>
      <c r="FA3308" s="32"/>
      <c r="FB3308" s="32"/>
      <c r="FC3308" s="32"/>
      <c r="FD3308" s="32"/>
      <c r="FE3308" s="32"/>
      <c r="FF3308" s="32"/>
      <c r="FG3308" s="309"/>
      <c r="FH3308" s="33"/>
      <c r="FI3308" s="32"/>
      <c r="FJ3308" s="32"/>
      <c r="FK3308" s="32"/>
      <c r="FL3308" s="32"/>
      <c r="FM3308" s="32"/>
      <c r="FN3308" s="32"/>
      <c r="FO3308" s="309"/>
      <c r="FP3308" s="33"/>
      <c r="FQ3308" s="32"/>
      <c r="FR3308" s="32"/>
      <c r="FS3308" s="32"/>
      <c r="FT3308" s="32"/>
      <c r="FU3308" s="32"/>
      <c r="FV3308" s="32"/>
      <c r="FW3308" s="309"/>
      <c r="FX3308" s="33"/>
      <c r="FY3308" s="32"/>
      <c r="FZ3308" s="32"/>
      <c r="GA3308" s="32"/>
      <c r="GB3308" s="32"/>
      <c r="GC3308" s="32"/>
      <c r="GD3308" s="32"/>
      <c r="GE3308" s="309"/>
      <c r="GF3308" s="33"/>
      <c r="GG3308" s="32"/>
      <c r="GH3308" s="32"/>
      <c r="GI3308" s="32"/>
      <c r="GJ3308" s="32"/>
      <c r="GK3308" s="32"/>
      <c r="GL3308" s="32"/>
      <c r="GM3308" s="309"/>
      <c r="GN3308" s="33"/>
      <c r="GO3308" s="32"/>
      <c r="GP3308" s="32"/>
      <c r="GQ3308" s="32"/>
      <c r="GR3308" s="32"/>
      <c r="GS3308" s="32"/>
      <c r="GT3308" s="32"/>
      <c r="GU3308" s="309"/>
      <c r="GV3308" s="33"/>
      <c r="GW3308" s="32"/>
      <c r="GX3308" s="32"/>
      <c r="GY3308" s="32"/>
      <c r="GZ3308" s="32"/>
      <c r="HA3308" s="32"/>
      <c r="HB3308" s="32"/>
      <c r="HC3308" s="309"/>
      <c r="HD3308" s="33"/>
      <c r="HE3308" s="32"/>
      <c r="HF3308" s="32"/>
      <c r="HG3308" s="32"/>
      <c r="HH3308" s="32"/>
      <c r="HI3308" s="32"/>
      <c r="HJ3308" s="32"/>
      <c r="HK3308" s="309"/>
      <c r="HL3308" s="33"/>
      <c r="HM3308" s="32"/>
      <c r="HN3308" s="32"/>
      <c r="HO3308" s="32"/>
      <c r="HP3308" s="32"/>
      <c r="HQ3308" s="32"/>
      <c r="HR3308" s="32"/>
      <c r="HS3308" s="309"/>
      <c r="HT3308" s="33"/>
      <c r="HU3308" s="32"/>
      <c r="HV3308" s="32"/>
      <c r="HW3308" s="32"/>
      <c r="HX3308" s="32"/>
      <c r="HY3308" s="32"/>
      <c r="HZ3308" s="32"/>
      <c r="IA3308" s="309"/>
      <c r="IB3308" s="33"/>
      <c r="IC3308" s="32"/>
      <c r="ID3308" s="32"/>
      <c r="IE3308" s="32"/>
      <c r="IF3308" s="32"/>
      <c r="IG3308" s="32"/>
      <c r="IH3308" s="32"/>
      <c r="II3308" s="309"/>
      <c r="IJ3308" s="33"/>
      <c r="IK3308" s="32"/>
      <c r="IL3308" s="32"/>
      <c r="IM3308" s="32"/>
      <c r="IN3308" s="32"/>
      <c r="IO3308" s="32"/>
      <c r="IP3308" s="32"/>
      <c r="IQ3308" s="309"/>
      <c r="IR3308" s="33"/>
      <c r="IS3308" s="32"/>
      <c r="IT3308" s="32"/>
      <c r="IU3308" s="32"/>
      <c r="IV3308" s="32"/>
      <c r="IW3308" s="32"/>
      <c r="IX3308" s="32"/>
    </row>
    <row r="3309" spans="1:258" ht="15" hidden="1" outlineLevel="2">
      <c r="A3309" s="285"/>
      <c r="B3309" s="332">
        <f t="shared" si="109"/>
        <v>207</v>
      </c>
      <c r="C3309" s="26" t="s">
        <v>4021</v>
      </c>
      <c r="D3309" s="155" t="s">
        <v>4022</v>
      </c>
      <c r="E3309" s="246" t="s">
        <v>2791</v>
      </c>
      <c r="F3309" s="246" t="s">
        <v>4619</v>
      </c>
      <c r="G3309" s="39"/>
      <c r="H3309" s="44"/>
      <c r="I3309" s="83"/>
      <c r="J3309" s="39"/>
      <c r="K3309" s="246"/>
      <c r="L3309" s="82"/>
      <c r="M3309" s="82"/>
      <c r="N3309" t="str">
        <f t="shared" si="110"/>
        <v/>
      </c>
      <c r="O3309" s="42"/>
      <c r="P3309" s="42"/>
      <c r="Q3309" s="42"/>
      <c r="R3309" s="42"/>
      <c r="S3309" s="32"/>
      <c r="T3309" s="33"/>
      <c r="U3309" s="32"/>
      <c r="V3309" s="32"/>
      <c r="W3309" s="32"/>
      <c r="X3309" s="32"/>
      <c r="Y3309" s="32"/>
      <c r="Z3309" s="32"/>
      <c r="AA3309" s="309"/>
      <c r="AB3309" s="33"/>
      <c r="AC3309" s="32"/>
      <c r="AD3309" s="32"/>
      <c r="AE3309" s="32"/>
      <c r="AF3309" s="32"/>
      <c r="AG3309" s="32"/>
      <c r="AH3309" s="32"/>
      <c r="AI3309" s="309"/>
      <c r="AJ3309" s="33"/>
      <c r="AK3309" s="32"/>
      <c r="AL3309" s="32"/>
      <c r="AM3309" s="32"/>
      <c r="AN3309" s="32"/>
      <c r="AO3309" s="32"/>
      <c r="AP3309" s="32"/>
      <c r="AQ3309" s="309"/>
      <c r="AR3309" s="33"/>
      <c r="AS3309" s="32"/>
      <c r="AT3309" s="32"/>
      <c r="AU3309" s="32"/>
      <c r="AV3309" s="32"/>
      <c r="AW3309" s="32"/>
      <c r="AX3309" s="32"/>
      <c r="AY3309" s="309"/>
      <c r="AZ3309" s="33"/>
      <c r="BA3309" s="32"/>
      <c r="BB3309" s="32"/>
      <c r="BC3309" s="32"/>
      <c r="BD3309" s="32"/>
      <c r="BE3309" s="32"/>
      <c r="BF3309" s="32"/>
      <c r="BG3309" s="309"/>
      <c r="BH3309" s="33"/>
      <c r="BI3309" s="32"/>
      <c r="BJ3309" s="32"/>
      <c r="BK3309" s="32"/>
      <c r="BL3309" s="32"/>
      <c r="BM3309" s="32"/>
      <c r="BN3309" s="32"/>
      <c r="BO3309" s="309"/>
      <c r="BP3309" s="33"/>
      <c r="BQ3309" s="32"/>
      <c r="BR3309" s="32"/>
      <c r="BS3309" s="32"/>
      <c r="BT3309" s="32"/>
      <c r="BU3309" s="32"/>
      <c r="BV3309" s="32"/>
      <c r="BW3309" s="309"/>
      <c r="BX3309" s="33"/>
      <c r="BY3309" s="32"/>
      <c r="BZ3309" s="32"/>
      <c r="CA3309" s="32"/>
      <c r="CB3309" s="32"/>
      <c r="CC3309" s="32"/>
      <c r="CD3309" s="32"/>
      <c r="CE3309" s="309"/>
      <c r="CF3309" s="33"/>
      <c r="CG3309" s="32"/>
      <c r="CH3309" s="32"/>
      <c r="CI3309" s="32"/>
      <c r="CJ3309" s="32"/>
      <c r="CK3309" s="32"/>
      <c r="CL3309" s="32"/>
      <c r="CM3309" s="309"/>
      <c r="CN3309" s="33"/>
      <c r="CO3309" s="32"/>
      <c r="CP3309" s="32"/>
      <c r="CQ3309" s="32"/>
      <c r="CR3309" s="32"/>
      <c r="CS3309" s="32"/>
      <c r="CT3309" s="32"/>
      <c r="CU3309" s="309"/>
      <c r="CV3309" s="33"/>
      <c r="CW3309" s="32"/>
      <c r="CX3309" s="32"/>
      <c r="CY3309" s="32"/>
      <c r="CZ3309" s="32"/>
      <c r="DA3309" s="32"/>
      <c r="DB3309" s="32"/>
      <c r="DC3309" s="309"/>
      <c r="DD3309" s="33"/>
      <c r="DE3309" s="32"/>
      <c r="DF3309" s="32"/>
      <c r="DG3309" s="32"/>
      <c r="DH3309" s="32"/>
      <c r="DI3309" s="32"/>
      <c r="DJ3309" s="32"/>
      <c r="DK3309" s="309"/>
      <c r="DL3309" s="33"/>
      <c r="DM3309" s="32"/>
      <c r="DN3309" s="32"/>
      <c r="DO3309" s="32"/>
      <c r="DP3309" s="32"/>
      <c r="DQ3309" s="32"/>
      <c r="DR3309" s="32"/>
      <c r="DS3309" s="309"/>
      <c r="DT3309" s="33"/>
      <c r="DU3309" s="32"/>
      <c r="DV3309" s="32"/>
      <c r="DW3309" s="32"/>
      <c r="DX3309" s="32"/>
      <c r="DY3309" s="32"/>
      <c r="DZ3309" s="32"/>
      <c r="EA3309" s="309"/>
      <c r="EB3309" s="33"/>
      <c r="EC3309" s="32"/>
      <c r="ED3309" s="32"/>
      <c r="EE3309" s="32"/>
      <c r="EF3309" s="32"/>
      <c r="EG3309" s="32"/>
      <c r="EH3309" s="32"/>
      <c r="EI3309" s="309"/>
      <c r="EJ3309" s="33"/>
      <c r="EK3309" s="32"/>
      <c r="EL3309" s="32"/>
      <c r="EM3309" s="32"/>
      <c r="EN3309" s="32"/>
      <c r="EO3309" s="32"/>
      <c r="EP3309" s="32"/>
      <c r="EQ3309" s="309"/>
      <c r="ER3309" s="33"/>
      <c r="ES3309" s="32"/>
      <c r="ET3309" s="32"/>
      <c r="EU3309" s="32"/>
      <c r="EV3309" s="32"/>
      <c r="EW3309" s="32"/>
      <c r="EX3309" s="32"/>
      <c r="EY3309" s="309"/>
      <c r="EZ3309" s="33"/>
      <c r="FA3309" s="32"/>
      <c r="FB3309" s="32"/>
      <c r="FC3309" s="32"/>
      <c r="FD3309" s="32"/>
      <c r="FE3309" s="32"/>
      <c r="FF3309" s="32"/>
      <c r="FG3309" s="309"/>
      <c r="FH3309" s="33"/>
      <c r="FI3309" s="32"/>
      <c r="FJ3309" s="32"/>
      <c r="FK3309" s="32"/>
      <c r="FL3309" s="32"/>
      <c r="FM3309" s="32"/>
      <c r="FN3309" s="32"/>
      <c r="FO3309" s="309"/>
      <c r="FP3309" s="33"/>
      <c r="FQ3309" s="32"/>
      <c r="FR3309" s="32"/>
      <c r="FS3309" s="32"/>
      <c r="FT3309" s="32"/>
      <c r="FU3309" s="32"/>
      <c r="FV3309" s="32"/>
      <c r="FW3309" s="309"/>
      <c r="FX3309" s="33"/>
      <c r="FY3309" s="32"/>
      <c r="FZ3309" s="32"/>
      <c r="GA3309" s="32"/>
      <c r="GB3309" s="32"/>
      <c r="GC3309" s="32"/>
      <c r="GD3309" s="32"/>
      <c r="GE3309" s="309"/>
      <c r="GF3309" s="33"/>
      <c r="GG3309" s="32"/>
      <c r="GH3309" s="32"/>
      <c r="GI3309" s="32"/>
      <c r="GJ3309" s="32"/>
      <c r="GK3309" s="32"/>
      <c r="GL3309" s="32"/>
      <c r="GM3309" s="309"/>
      <c r="GN3309" s="33"/>
      <c r="GO3309" s="32"/>
      <c r="GP3309" s="32"/>
      <c r="GQ3309" s="32"/>
      <c r="GR3309" s="32"/>
      <c r="GS3309" s="32"/>
      <c r="GT3309" s="32"/>
      <c r="GU3309" s="309"/>
      <c r="GV3309" s="33"/>
      <c r="GW3309" s="32"/>
      <c r="GX3309" s="32"/>
      <c r="GY3309" s="32"/>
      <c r="GZ3309" s="32"/>
      <c r="HA3309" s="32"/>
      <c r="HB3309" s="32"/>
      <c r="HC3309" s="309"/>
      <c r="HD3309" s="33"/>
      <c r="HE3309" s="32"/>
      <c r="HF3309" s="32"/>
      <c r="HG3309" s="32"/>
      <c r="HH3309" s="32"/>
      <c r="HI3309" s="32"/>
      <c r="HJ3309" s="32"/>
      <c r="HK3309" s="309"/>
      <c r="HL3309" s="33"/>
      <c r="HM3309" s="32"/>
      <c r="HN3309" s="32"/>
      <c r="HO3309" s="32"/>
      <c r="HP3309" s="32"/>
      <c r="HQ3309" s="32"/>
      <c r="HR3309" s="32"/>
      <c r="HS3309" s="309"/>
      <c r="HT3309" s="33"/>
      <c r="HU3309" s="32"/>
      <c r="HV3309" s="32"/>
      <c r="HW3309" s="32"/>
      <c r="HX3309" s="32"/>
      <c r="HY3309" s="32"/>
      <c r="HZ3309" s="32"/>
      <c r="IA3309" s="309"/>
      <c r="IB3309" s="33"/>
      <c r="IC3309" s="32"/>
      <c r="ID3309" s="32"/>
      <c r="IE3309" s="32"/>
      <c r="IF3309" s="32"/>
      <c r="IG3309" s="32"/>
      <c r="IH3309" s="32"/>
      <c r="II3309" s="309"/>
      <c r="IJ3309" s="33"/>
      <c r="IK3309" s="32"/>
      <c r="IL3309" s="32"/>
      <c r="IM3309" s="32"/>
      <c r="IN3309" s="32"/>
      <c r="IO3309" s="32"/>
      <c r="IP3309" s="32"/>
      <c r="IQ3309" s="309"/>
      <c r="IR3309" s="33"/>
      <c r="IS3309" s="32"/>
      <c r="IT3309" s="32"/>
      <c r="IU3309" s="32"/>
      <c r="IV3309" s="32"/>
      <c r="IW3309" s="32"/>
      <c r="IX3309" s="32"/>
    </row>
    <row r="3310" spans="1:258" ht="15" hidden="1" outlineLevel="2">
      <c r="A3310" s="285"/>
      <c r="B3310" s="332">
        <f t="shared" si="109"/>
        <v>207</v>
      </c>
      <c r="C3310" s="26" t="s">
        <v>1418</v>
      </c>
      <c r="D3310" s="155" t="s">
        <v>1419</v>
      </c>
      <c r="E3310" s="246" t="s">
        <v>2791</v>
      </c>
      <c r="F3310" s="246" t="s">
        <v>4619</v>
      </c>
      <c r="G3310" s="39"/>
      <c r="H3310" s="44"/>
      <c r="I3310" s="83"/>
      <c r="J3310" s="39"/>
      <c r="K3310" s="246"/>
      <c r="L3310" s="82"/>
      <c r="M3310" s="82"/>
      <c r="N3310" t="str">
        <f t="shared" si="110"/>
        <v/>
      </c>
      <c r="O3310" s="42"/>
      <c r="P3310" s="42"/>
      <c r="Q3310" s="42"/>
      <c r="R3310" s="42"/>
      <c r="S3310" s="32"/>
      <c r="T3310" s="33"/>
      <c r="U3310" s="32"/>
      <c r="V3310" s="32"/>
      <c r="W3310" s="32"/>
      <c r="X3310" s="32"/>
      <c r="Y3310" s="32"/>
      <c r="Z3310" s="32"/>
      <c r="AA3310" s="309"/>
      <c r="AB3310" s="33"/>
      <c r="AC3310" s="32"/>
      <c r="AD3310" s="32"/>
      <c r="AE3310" s="32"/>
      <c r="AF3310" s="32"/>
      <c r="AG3310" s="32"/>
      <c r="AH3310" s="32"/>
      <c r="AI3310" s="309"/>
      <c r="AJ3310" s="33"/>
      <c r="AK3310" s="32"/>
      <c r="AL3310" s="32"/>
      <c r="AM3310" s="32"/>
      <c r="AN3310" s="32"/>
      <c r="AO3310" s="32"/>
      <c r="AP3310" s="32"/>
      <c r="AQ3310" s="309"/>
      <c r="AR3310" s="33"/>
      <c r="AS3310" s="32"/>
      <c r="AT3310" s="32"/>
      <c r="AU3310" s="32"/>
      <c r="AV3310" s="32"/>
      <c r="AW3310" s="32"/>
      <c r="AX3310" s="32"/>
      <c r="AY3310" s="309"/>
      <c r="AZ3310" s="33"/>
      <c r="BA3310" s="32"/>
      <c r="BB3310" s="32"/>
      <c r="BC3310" s="32"/>
      <c r="BD3310" s="32"/>
      <c r="BE3310" s="32"/>
      <c r="BF3310" s="32"/>
      <c r="BG3310" s="309"/>
      <c r="BH3310" s="33"/>
      <c r="BI3310" s="32"/>
      <c r="BJ3310" s="32"/>
      <c r="BK3310" s="32"/>
      <c r="BL3310" s="32"/>
      <c r="BM3310" s="32"/>
      <c r="BN3310" s="32"/>
      <c r="BO3310" s="309"/>
      <c r="BP3310" s="33"/>
      <c r="BQ3310" s="32"/>
      <c r="BR3310" s="32"/>
      <c r="BS3310" s="32"/>
      <c r="BT3310" s="32"/>
      <c r="BU3310" s="32"/>
      <c r="BV3310" s="32"/>
      <c r="BW3310" s="309"/>
      <c r="BX3310" s="33"/>
      <c r="BY3310" s="32"/>
      <c r="BZ3310" s="32"/>
      <c r="CA3310" s="32"/>
      <c r="CB3310" s="32"/>
      <c r="CC3310" s="32"/>
      <c r="CD3310" s="32"/>
      <c r="CE3310" s="309"/>
      <c r="CF3310" s="33"/>
      <c r="CG3310" s="32"/>
      <c r="CH3310" s="32"/>
      <c r="CI3310" s="32"/>
      <c r="CJ3310" s="32"/>
      <c r="CK3310" s="32"/>
      <c r="CL3310" s="32"/>
      <c r="CM3310" s="309"/>
      <c r="CN3310" s="33"/>
      <c r="CO3310" s="32"/>
      <c r="CP3310" s="32"/>
      <c r="CQ3310" s="32"/>
      <c r="CR3310" s="32"/>
      <c r="CS3310" s="32"/>
      <c r="CT3310" s="32"/>
      <c r="CU3310" s="309"/>
      <c r="CV3310" s="33"/>
      <c r="CW3310" s="32"/>
      <c r="CX3310" s="32"/>
      <c r="CY3310" s="32"/>
      <c r="CZ3310" s="32"/>
      <c r="DA3310" s="32"/>
      <c r="DB3310" s="32"/>
      <c r="DC3310" s="309"/>
      <c r="DD3310" s="33"/>
      <c r="DE3310" s="32"/>
      <c r="DF3310" s="32"/>
      <c r="DG3310" s="32"/>
      <c r="DH3310" s="32"/>
      <c r="DI3310" s="32"/>
      <c r="DJ3310" s="32"/>
      <c r="DK3310" s="309"/>
      <c r="DL3310" s="33"/>
      <c r="DM3310" s="32"/>
      <c r="DN3310" s="32"/>
      <c r="DO3310" s="32"/>
      <c r="DP3310" s="32"/>
      <c r="DQ3310" s="32"/>
      <c r="DR3310" s="32"/>
      <c r="DS3310" s="309"/>
      <c r="DT3310" s="33"/>
      <c r="DU3310" s="32"/>
      <c r="DV3310" s="32"/>
      <c r="DW3310" s="32"/>
      <c r="DX3310" s="32"/>
      <c r="DY3310" s="32"/>
      <c r="DZ3310" s="32"/>
      <c r="EA3310" s="309"/>
      <c r="EB3310" s="33"/>
      <c r="EC3310" s="32"/>
      <c r="ED3310" s="32"/>
      <c r="EE3310" s="32"/>
      <c r="EF3310" s="32"/>
      <c r="EG3310" s="32"/>
      <c r="EH3310" s="32"/>
      <c r="EI3310" s="309"/>
      <c r="EJ3310" s="33"/>
      <c r="EK3310" s="32"/>
      <c r="EL3310" s="32"/>
      <c r="EM3310" s="32"/>
      <c r="EN3310" s="32"/>
      <c r="EO3310" s="32"/>
      <c r="EP3310" s="32"/>
      <c r="EQ3310" s="309"/>
      <c r="ER3310" s="33"/>
      <c r="ES3310" s="32"/>
      <c r="ET3310" s="32"/>
      <c r="EU3310" s="32"/>
      <c r="EV3310" s="32"/>
      <c r="EW3310" s="32"/>
      <c r="EX3310" s="32"/>
      <c r="EY3310" s="309"/>
      <c r="EZ3310" s="33"/>
      <c r="FA3310" s="32"/>
      <c r="FB3310" s="32"/>
      <c r="FC3310" s="32"/>
      <c r="FD3310" s="32"/>
      <c r="FE3310" s="32"/>
      <c r="FF3310" s="32"/>
      <c r="FG3310" s="309"/>
      <c r="FH3310" s="33"/>
      <c r="FI3310" s="32"/>
      <c r="FJ3310" s="32"/>
      <c r="FK3310" s="32"/>
      <c r="FL3310" s="32"/>
      <c r="FM3310" s="32"/>
      <c r="FN3310" s="32"/>
      <c r="FO3310" s="309"/>
      <c r="FP3310" s="33"/>
      <c r="FQ3310" s="32"/>
      <c r="FR3310" s="32"/>
      <c r="FS3310" s="32"/>
      <c r="FT3310" s="32"/>
      <c r="FU3310" s="32"/>
      <c r="FV3310" s="32"/>
      <c r="FW3310" s="309"/>
      <c r="FX3310" s="33"/>
      <c r="FY3310" s="32"/>
      <c r="FZ3310" s="32"/>
      <c r="GA3310" s="32"/>
      <c r="GB3310" s="32"/>
      <c r="GC3310" s="32"/>
      <c r="GD3310" s="32"/>
      <c r="GE3310" s="309"/>
      <c r="GF3310" s="33"/>
      <c r="GG3310" s="32"/>
      <c r="GH3310" s="32"/>
      <c r="GI3310" s="32"/>
      <c r="GJ3310" s="32"/>
      <c r="GK3310" s="32"/>
      <c r="GL3310" s="32"/>
      <c r="GM3310" s="309"/>
      <c r="GN3310" s="33"/>
      <c r="GO3310" s="32"/>
      <c r="GP3310" s="32"/>
      <c r="GQ3310" s="32"/>
      <c r="GR3310" s="32"/>
      <c r="GS3310" s="32"/>
      <c r="GT3310" s="32"/>
      <c r="GU3310" s="309"/>
      <c r="GV3310" s="33"/>
      <c r="GW3310" s="32"/>
      <c r="GX3310" s="32"/>
      <c r="GY3310" s="32"/>
      <c r="GZ3310" s="32"/>
      <c r="HA3310" s="32"/>
      <c r="HB3310" s="32"/>
      <c r="HC3310" s="309"/>
      <c r="HD3310" s="33"/>
      <c r="HE3310" s="32"/>
      <c r="HF3310" s="32"/>
      <c r="HG3310" s="32"/>
      <c r="HH3310" s="32"/>
      <c r="HI3310" s="32"/>
      <c r="HJ3310" s="32"/>
      <c r="HK3310" s="309"/>
      <c r="HL3310" s="33"/>
      <c r="HM3310" s="32"/>
      <c r="HN3310" s="32"/>
      <c r="HO3310" s="32"/>
      <c r="HP3310" s="32"/>
      <c r="HQ3310" s="32"/>
      <c r="HR3310" s="32"/>
      <c r="HS3310" s="309"/>
      <c r="HT3310" s="33"/>
      <c r="HU3310" s="32"/>
      <c r="HV3310" s="32"/>
      <c r="HW3310" s="32"/>
      <c r="HX3310" s="32"/>
      <c r="HY3310" s="32"/>
      <c r="HZ3310" s="32"/>
      <c r="IA3310" s="309"/>
      <c r="IB3310" s="33"/>
      <c r="IC3310" s="32"/>
      <c r="ID3310" s="32"/>
      <c r="IE3310" s="32"/>
      <c r="IF3310" s="32"/>
      <c r="IG3310" s="32"/>
      <c r="IH3310" s="32"/>
      <c r="II3310" s="309"/>
      <c r="IJ3310" s="33"/>
      <c r="IK3310" s="32"/>
      <c r="IL3310" s="32"/>
      <c r="IM3310" s="32"/>
      <c r="IN3310" s="32"/>
      <c r="IO3310" s="32"/>
      <c r="IP3310" s="32"/>
      <c r="IQ3310" s="309"/>
      <c r="IR3310" s="33"/>
      <c r="IS3310" s="32"/>
      <c r="IT3310" s="32"/>
      <c r="IU3310" s="32"/>
      <c r="IV3310" s="32"/>
      <c r="IW3310" s="32"/>
      <c r="IX3310" s="32"/>
    </row>
    <row r="3311" spans="1:258" ht="15" hidden="1" outlineLevel="2">
      <c r="A3311" s="285"/>
      <c r="B3311" s="332">
        <f t="shared" si="109"/>
        <v>207</v>
      </c>
      <c r="C3311" s="26" t="s">
        <v>1424</v>
      </c>
      <c r="D3311" s="155" t="s">
        <v>1425</v>
      </c>
      <c r="E3311" s="246" t="s">
        <v>2791</v>
      </c>
      <c r="F3311" s="246" t="s">
        <v>4619</v>
      </c>
      <c r="G3311" s="39"/>
      <c r="H3311" s="44"/>
      <c r="I3311" s="83"/>
      <c r="J3311" s="39"/>
      <c r="K3311" s="246"/>
      <c r="L3311" s="82"/>
      <c r="M3311" s="82"/>
      <c r="N3311" t="str">
        <f t="shared" si="110"/>
        <v/>
      </c>
      <c r="O3311" s="42"/>
      <c r="P3311" s="42"/>
      <c r="Q3311" s="42"/>
      <c r="R3311" s="42"/>
      <c r="S3311" s="32"/>
      <c r="T3311" s="33"/>
      <c r="U3311" s="32"/>
      <c r="V3311" s="32"/>
      <c r="W3311" s="32"/>
      <c r="X3311" s="32"/>
      <c r="Y3311" s="32"/>
      <c r="Z3311" s="32"/>
      <c r="AA3311" s="309"/>
      <c r="AB3311" s="33"/>
      <c r="AC3311" s="32"/>
      <c r="AD3311" s="32"/>
      <c r="AE3311" s="32"/>
      <c r="AF3311" s="32"/>
      <c r="AG3311" s="32"/>
      <c r="AH3311" s="32"/>
      <c r="AI3311" s="309"/>
      <c r="AJ3311" s="33"/>
      <c r="AK3311" s="32"/>
      <c r="AL3311" s="32"/>
      <c r="AM3311" s="32"/>
      <c r="AN3311" s="32"/>
      <c r="AO3311" s="32"/>
      <c r="AP3311" s="32"/>
      <c r="AQ3311" s="309"/>
      <c r="AR3311" s="33"/>
      <c r="AS3311" s="32"/>
      <c r="AT3311" s="32"/>
      <c r="AU3311" s="32"/>
      <c r="AV3311" s="32"/>
      <c r="AW3311" s="32"/>
      <c r="AX3311" s="32"/>
      <c r="AY3311" s="309"/>
      <c r="AZ3311" s="33"/>
      <c r="BA3311" s="32"/>
      <c r="BB3311" s="32"/>
      <c r="BC3311" s="32"/>
      <c r="BD3311" s="32"/>
      <c r="BE3311" s="32"/>
      <c r="BF3311" s="32"/>
      <c r="BG3311" s="309"/>
      <c r="BH3311" s="33"/>
      <c r="BI3311" s="32"/>
      <c r="BJ3311" s="32"/>
      <c r="BK3311" s="32"/>
      <c r="BL3311" s="32"/>
      <c r="BM3311" s="32"/>
      <c r="BN3311" s="32"/>
      <c r="BO3311" s="309"/>
      <c r="BP3311" s="33"/>
      <c r="BQ3311" s="32"/>
      <c r="BR3311" s="32"/>
      <c r="BS3311" s="32"/>
      <c r="BT3311" s="32"/>
      <c r="BU3311" s="32"/>
      <c r="BV3311" s="32"/>
      <c r="BW3311" s="309"/>
      <c r="BX3311" s="33"/>
      <c r="BY3311" s="32"/>
      <c r="BZ3311" s="32"/>
      <c r="CA3311" s="32"/>
      <c r="CB3311" s="32"/>
      <c r="CC3311" s="32"/>
      <c r="CD3311" s="32"/>
      <c r="CE3311" s="309"/>
      <c r="CF3311" s="33"/>
      <c r="CG3311" s="32"/>
      <c r="CH3311" s="32"/>
      <c r="CI3311" s="32"/>
      <c r="CJ3311" s="32"/>
      <c r="CK3311" s="32"/>
      <c r="CL3311" s="32"/>
      <c r="CM3311" s="309"/>
      <c r="CN3311" s="33"/>
      <c r="CO3311" s="32"/>
      <c r="CP3311" s="32"/>
      <c r="CQ3311" s="32"/>
      <c r="CR3311" s="32"/>
      <c r="CS3311" s="32"/>
      <c r="CT3311" s="32"/>
      <c r="CU3311" s="309"/>
      <c r="CV3311" s="33"/>
      <c r="CW3311" s="32"/>
      <c r="CX3311" s="32"/>
      <c r="CY3311" s="32"/>
      <c r="CZ3311" s="32"/>
      <c r="DA3311" s="32"/>
      <c r="DB3311" s="32"/>
      <c r="DC3311" s="309"/>
      <c r="DD3311" s="33"/>
      <c r="DE3311" s="32"/>
      <c r="DF3311" s="32"/>
      <c r="DG3311" s="32"/>
      <c r="DH3311" s="32"/>
      <c r="DI3311" s="32"/>
      <c r="DJ3311" s="32"/>
      <c r="DK3311" s="309"/>
      <c r="DL3311" s="33"/>
      <c r="DM3311" s="32"/>
      <c r="DN3311" s="32"/>
      <c r="DO3311" s="32"/>
      <c r="DP3311" s="32"/>
      <c r="DQ3311" s="32"/>
      <c r="DR3311" s="32"/>
      <c r="DS3311" s="309"/>
      <c r="DT3311" s="33"/>
      <c r="DU3311" s="32"/>
      <c r="DV3311" s="32"/>
      <c r="DW3311" s="32"/>
      <c r="DX3311" s="32"/>
      <c r="DY3311" s="32"/>
      <c r="DZ3311" s="32"/>
      <c r="EA3311" s="309"/>
      <c r="EB3311" s="33"/>
      <c r="EC3311" s="32"/>
      <c r="ED3311" s="32"/>
      <c r="EE3311" s="32"/>
      <c r="EF3311" s="32"/>
      <c r="EG3311" s="32"/>
      <c r="EH3311" s="32"/>
      <c r="EI3311" s="309"/>
      <c r="EJ3311" s="33"/>
      <c r="EK3311" s="32"/>
      <c r="EL3311" s="32"/>
      <c r="EM3311" s="32"/>
      <c r="EN3311" s="32"/>
      <c r="EO3311" s="32"/>
      <c r="EP3311" s="32"/>
      <c r="EQ3311" s="309"/>
      <c r="ER3311" s="33"/>
      <c r="ES3311" s="32"/>
      <c r="ET3311" s="32"/>
      <c r="EU3311" s="32"/>
      <c r="EV3311" s="32"/>
      <c r="EW3311" s="32"/>
      <c r="EX3311" s="32"/>
      <c r="EY3311" s="309"/>
      <c r="EZ3311" s="33"/>
      <c r="FA3311" s="32"/>
      <c r="FB3311" s="32"/>
      <c r="FC3311" s="32"/>
      <c r="FD3311" s="32"/>
      <c r="FE3311" s="32"/>
      <c r="FF3311" s="32"/>
      <c r="FG3311" s="309"/>
      <c r="FH3311" s="33"/>
      <c r="FI3311" s="32"/>
      <c r="FJ3311" s="32"/>
      <c r="FK3311" s="32"/>
      <c r="FL3311" s="32"/>
      <c r="FM3311" s="32"/>
      <c r="FN3311" s="32"/>
      <c r="FO3311" s="309"/>
      <c r="FP3311" s="33"/>
      <c r="FQ3311" s="32"/>
      <c r="FR3311" s="32"/>
      <c r="FS3311" s="32"/>
      <c r="FT3311" s="32"/>
      <c r="FU3311" s="32"/>
      <c r="FV3311" s="32"/>
      <c r="FW3311" s="309"/>
      <c r="FX3311" s="33"/>
      <c r="FY3311" s="32"/>
      <c r="FZ3311" s="32"/>
      <c r="GA3311" s="32"/>
      <c r="GB3311" s="32"/>
      <c r="GC3311" s="32"/>
      <c r="GD3311" s="32"/>
      <c r="GE3311" s="309"/>
      <c r="GF3311" s="33"/>
      <c r="GG3311" s="32"/>
      <c r="GH3311" s="32"/>
      <c r="GI3311" s="32"/>
      <c r="GJ3311" s="32"/>
      <c r="GK3311" s="32"/>
      <c r="GL3311" s="32"/>
      <c r="GM3311" s="309"/>
      <c r="GN3311" s="33"/>
      <c r="GO3311" s="32"/>
      <c r="GP3311" s="32"/>
      <c r="GQ3311" s="32"/>
      <c r="GR3311" s="32"/>
      <c r="GS3311" s="32"/>
      <c r="GT3311" s="32"/>
      <c r="GU3311" s="309"/>
      <c r="GV3311" s="33"/>
      <c r="GW3311" s="32"/>
      <c r="GX3311" s="32"/>
      <c r="GY3311" s="32"/>
      <c r="GZ3311" s="32"/>
      <c r="HA3311" s="32"/>
      <c r="HB3311" s="32"/>
      <c r="HC3311" s="309"/>
      <c r="HD3311" s="33"/>
      <c r="HE3311" s="32"/>
      <c r="HF3311" s="32"/>
      <c r="HG3311" s="32"/>
      <c r="HH3311" s="32"/>
      <c r="HI3311" s="32"/>
      <c r="HJ3311" s="32"/>
      <c r="HK3311" s="309"/>
      <c r="HL3311" s="33"/>
      <c r="HM3311" s="32"/>
      <c r="HN3311" s="32"/>
      <c r="HO3311" s="32"/>
      <c r="HP3311" s="32"/>
      <c r="HQ3311" s="32"/>
      <c r="HR3311" s="32"/>
      <c r="HS3311" s="309"/>
      <c r="HT3311" s="33"/>
      <c r="HU3311" s="32"/>
      <c r="HV3311" s="32"/>
      <c r="HW3311" s="32"/>
      <c r="HX3311" s="32"/>
      <c r="HY3311" s="32"/>
      <c r="HZ3311" s="32"/>
      <c r="IA3311" s="309"/>
      <c r="IB3311" s="33"/>
      <c r="IC3311" s="32"/>
      <c r="ID3311" s="32"/>
      <c r="IE3311" s="32"/>
      <c r="IF3311" s="32"/>
      <c r="IG3311" s="32"/>
      <c r="IH3311" s="32"/>
      <c r="II3311" s="309"/>
      <c r="IJ3311" s="33"/>
      <c r="IK3311" s="32"/>
      <c r="IL3311" s="32"/>
      <c r="IM3311" s="32"/>
      <c r="IN3311" s="32"/>
      <c r="IO3311" s="32"/>
      <c r="IP3311" s="32"/>
      <c r="IQ3311" s="309"/>
      <c r="IR3311" s="33"/>
      <c r="IS3311" s="32"/>
      <c r="IT3311" s="32"/>
      <c r="IU3311" s="32"/>
      <c r="IV3311" s="32"/>
      <c r="IW3311" s="32"/>
      <c r="IX3311" s="32"/>
    </row>
    <row r="3312" spans="1:258" ht="15" hidden="1" outlineLevel="2">
      <c r="A3312" s="285"/>
      <c r="B3312" s="332">
        <f t="shared" si="109"/>
        <v>207</v>
      </c>
      <c r="C3312" s="26" t="s">
        <v>1416</v>
      </c>
      <c r="D3312" s="155" t="s">
        <v>1417</v>
      </c>
      <c r="E3312" s="246" t="s">
        <v>2791</v>
      </c>
      <c r="F3312" s="246" t="s">
        <v>4619</v>
      </c>
      <c r="G3312" s="39"/>
      <c r="H3312" s="44"/>
      <c r="I3312" s="83"/>
      <c r="J3312" s="39"/>
      <c r="K3312" s="246"/>
      <c r="L3312" s="82">
        <v>40940</v>
      </c>
      <c r="M3312" s="82"/>
      <c r="N3312" t="str">
        <f t="shared" si="110"/>
        <v/>
      </c>
      <c r="O3312" s="42"/>
      <c r="P3312" s="42"/>
      <c r="Q3312" s="42"/>
      <c r="R3312" s="42"/>
      <c r="S3312" s="32"/>
      <c r="T3312" s="33"/>
      <c r="U3312" s="32"/>
      <c r="V3312" s="32"/>
      <c r="W3312" s="32"/>
      <c r="X3312" s="32"/>
      <c r="Y3312" s="32"/>
      <c r="Z3312" s="32"/>
      <c r="AA3312" s="309"/>
      <c r="AB3312" s="33"/>
      <c r="AC3312" s="32"/>
      <c r="AD3312" s="32"/>
      <c r="AE3312" s="32"/>
      <c r="AF3312" s="32"/>
      <c r="AG3312" s="32"/>
      <c r="AH3312" s="32"/>
      <c r="AI3312" s="309"/>
      <c r="AJ3312" s="33"/>
      <c r="AK3312" s="32"/>
      <c r="AL3312" s="32"/>
      <c r="AM3312" s="32"/>
      <c r="AN3312" s="32"/>
      <c r="AO3312" s="32"/>
      <c r="AP3312" s="32"/>
      <c r="AQ3312" s="309"/>
      <c r="AR3312" s="33"/>
      <c r="AS3312" s="32"/>
      <c r="AT3312" s="32"/>
      <c r="AU3312" s="32"/>
      <c r="AV3312" s="32"/>
      <c r="AW3312" s="32"/>
      <c r="AX3312" s="32"/>
      <c r="AY3312" s="309"/>
      <c r="AZ3312" s="33"/>
      <c r="BA3312" s="32"/>
      <c r="BB3312" s="32"/>
      <c r="BC3312" s="32"/>
      <c r="BD3312" s="32"/>
      <c r="BE3312" s="32"/>
      <c r="BF3312" s="32"/>
      <c r="BG3312" s="309"/>
      <c r="BH3312" s="33"/>
      <c r="BI3312" s="32"/>
      <c r="BJ3312" s="32"/>
      <c r="BK3312" s="32"/>
      <c r="BL3312" s="32"/>
      <c r="BM3312" s="32"/>
      <c r="BN3312" s="32"/>
      <c r="BO3312" s="309"/>
      <c r="BP3312" s="33"/>
      <c r="BQ3312" s="32"/>
      <c r="BR3312" s="32"/>
      <c r="BS3312" s="32"/>
      <c r="BT3312" s="32"/>
      <c r="BU3312" s="32"/>
      <c r="BV3312" s="32"/>
      <c r="BW3312" s="309"/>
      <c r="BX3312" s="33"/>
      <c r="BY3312" s="32"/>
      <c r="BZ3312" s="32"/>
      <c r="CA3312" s="32"/>
      <c r="CB3312" s="32"/>
      <c r="CC3312" s="32"/>
      <c r="CD3312" s="32"/>
      <c r="CE3312" s="309"/>
      <c r="CF3312" s="33"/>
      <c r="CG3312" s="32"/>
      <c r="CH3312" s="32"/>
      <c r="CI3312" s="32"/>
      <c r="CJ3312" s="32"/>
      <c r="CK3312" s="32"/>
      <c r="CL3312" s="32"/>
      <c r="CM3312" s="309"/>
      <c r="CN3312" s="33"/>
      <c r="CO3312" s="32"/>
      <c r="CP3312" s="32"/>
      <c r="CQ3312" s="32"/>
      <c r="CR3312" s="32"/>
      <c r="CS3312" s="32"/>
      <c r="CT3312" s="32"/>
      <c r="CU3312" s="309"/>
      <c r="CV3312" s="33"/>
      <c r="CW3312" s="32"/>
      <c r="CX3312" s="32"/>
      <c r="CY3312" s="32"/>
      <c r="CZ3312" s="32"/>
      <c r="DA3312" s="32"/>
      <c r="DB3312" s="32"/>
      <c r="DC3312" s="309"/>
      <c r="DD3312" s="33"/>
      <c r="DE3312" s="32"/>
      <c r="DF3312" s="32"/>
      <c r="DG3312" s="32"/>
      <c r="DH3312" s="32"/>
      <c r="DI3312" s="32"/>
      <c r="DJ3312" s="32"/>
      <c r="DK3312" s="309"/>
      <c r="DL3312" s="33"/>
      <c r="DM3312" s="32"/>
      <c r="DN3312" s="32"/>
      <c r="DO3312" s="32"/>
      <c r="DP3312" s="32"/>
      <c r="DQ3312" s="32"/>
      <c r="DR3312" s="32"/>
      <c r="DS3312" s="309"/>
      <c r="DT3312" s="33"/>
      <c r="DU3312" s="32"/>
      <c r="DV3312" s="32"/>
      <c r="DW3312" s="32"/>
      <c r="DX3312" s="32"/>
      <c r="DY3312" s="32"/>
      <c r="DZ3312" s="32"/>
      <c r="EA3312" s="309"/>
      <c r="EB3312" s="33"/>
      <c r="EC3312" s="32"/>
      <c r="ED3312" s="32"/>
      <c r="EE3312" s="32"/>
      <c r="EF3312" s="32"/>
      <c r="EG3312" s="32"/>
      <c r="EH3312" s="32"/>
      <c r="EI3312" s="309"/>
      <c r="EJ3312" s="33"/>
      <c r="EK3312" s="32"/>
      <c r="EL3312" s="32"/>
      <c r="EM3312" s="32"/>
      <c r="EN3312" s="32"/>
      <c r="EO3312" s="32"/>
      <c r="EP3312" s="32"/>
      <c r="EQ3312" s="309"/>
      <c r="ER3312" s="33"/>
      <c r="ES3312" s="32"/>
      <c r="ET3312" s="32"/>
      <c r="EU3312" s="32"/>
      <c r="EV3312" s="32"/>
      <c r="EW3312" s="32"/>
      <c r="EX3312" s="32"/>
      <c r="EY3312" s="309"/>
      <c r="EZ3312" s="33"/>
      <c r="FA3312" s="32"/>
      <c r="FB3312" s="32"/>
      <c r="FC3312" s="32"/>
      <c r="FD3312" s="32"/>
      <c r="FE3312" s="32"/>
      <c r="FF3312" s="32"/>
      <c r="FG3312" s="309"/>
      <c r="FH3312" s="33"/>
      <c r="FI3312" s="32"/>
      <c r="FJ3312" s="32"/>
      <c r="FK3312" s="32"/>
      <c r="FL3312" s="32"/>
      <c r="FM3312" s="32"/>
      <c r="FN3312" s="32"/>
      <c r="FO3312" s="309"/>
      <c r="FP3312" s="33"/>
      <c r="FQ3312" s="32"/>
      <c r="FR3312" s="32"/>
      <c r="FS3312" s="32"/>
      <c r="FT3312" s="32"/>
      <c r="FU3312" s="32"/>
      <c r="FV3312" s="32"/>
      <c r="FW3312" s="309"/>
      <c r="FX3312" s="33"/>
      <c r="FY3312" s="32"/>
      <c r="FZ3312" s="32"/>
      <c r="GA3312" s="32"/>
      <c r="GB3312" s="32"/>
      <c r="GC3312" s="32"/>
      <c r="GD3312" s="32"/>
      <c r="GE3312" s="309"/>
      <c r="GF3312" s="33"/>
      <c r="GG3312" s="32"/>
      <c r="GH3312" s="32"/>
      <c r="GI3312" s="32"/>
      <c r="GJ3312" s="32"/>
      <c r="GK3312" s="32"/>
      <c r="GL3312" s="32"/>
      <c r="GM3312" s="309"/>
      <c r="GN3312" s="33"/>
      <c r="GO3312" s="32"/>
      <c r="GP3312" s="32"/>
      <c r="GQ3312" s="32"/>
      <c r="GR3312" s="32"/>
      <c r="GS3312" s="32"/>
      <c r="GT3312" s="32"/>
      <c r="GU3312" s="309"/>
      <c r="GV3312" s="33"/>
      <c r="GW3312" s="32"/>
      <c r="GX3312" s="32"/>
      <c r="GY3312" s="32"/>
      <c r="GZ3312" s="32"/>
      <c r="HA3312" s="32"/>
      <c r="HB3312" s="32"/>
      <c r="HC3312" s="309"/>
      <c r="HD3312" s="33"/>
      <c r="HE3312" s="32"/>
      <c r="HF3312" s="32"/>
      <c r="HG3312" s="32"/>
      <c r="HH3312" s="32"/>
      <c r="HI3312" s="32"/>
      <c r="HJ3312" s="32"/>
      <c r="HK3312" s="309"/>
      <c r="HL3312" s="33"/>
      <c r="HM3312" s="32"/>
      <c r="HN3312" s="32"/>
      <c r="HO3312" s="32"/>
      <c r="HP3312" s="32"/>
      <c r="HQ3312" s="32"/>
      <c r="HR3312" s="32"/>
      <c r="HS3312" s="309"/>
      <c r="HT3312" s="33"/>
      <c r="HU3312" s="32"/>
      <c r="HV3312" s="32"/>
      <c r="HW3312" s="32"/>
      <c r="HX3312" s="32"/>
      <c r="HY3312" s="32"/>
      <c r="HZ3312" s="32"/>
      <c r="IA3312" s="309"/>
      <c r="IB3312" s="33"/>
      <c r="IC3312" s="32"/>
      <c r="ID3312" s="32"/>
      <c r="IE3312" s="32"/>
      <c r="IF3312" s="32"/>
      <c r="IG3312" s="32"/>
      <c r="IH3312" s="32"/>
      <c r="II3312" s="309"/>
      <c r="IJ3312" s="33"/>
      <c r="IK3312" s="32"/>
      <c r="IL3312" s="32"/>
      <c r="IM3312" s="32"/>
      <c r="IN3312" s="32"/>
      <c r="IO3312" s="32"/>
      <c r="IP3312" s="32"/>
      <c r="IQ3312" s="309"/>
      <c r="IR3312" s="33"/>
      <c r="IS3312" s="32"/>
      <c r="IT3312" s="32"/>
      <c r="IU3312" s="32"/>
      <c r="IV3312" s="32"/>
      <c r="IW3312" s="32"/>
      <c r="IX3312" s="32"/>
    </row>
    <row r="3313" spans="1:258" ht="15" hidden="1" outlineLevel="2">
      <c r="A3313" s="285"/>
      <c r="B3313" s="332">
        <f t="shared" si="109"/>
        <v>207</v>
      </c>
      <c r="C3313" s="19" t="s">
        <v>2726</v>
      </c>
      <c r="D3313" s="87" t="s">
        <v>4047</v>
      </c>
      <c r="E3313" s="246" t="s">
        <v>1938</v>
      </c>
      <c r="F3313" s="246" t="s">
        <v>1939</v>
      </c>
      <c r="G3313" s="39"/>
      <c r="H3313" s="44"/>
      <c r="I3313" s="83"/>
      <c r="J3313" s="39"/>
      <c r="K3313" s="246"/>
      <c r="L3313" s="82">
        <v>41671</v>
      </c>
      <c r="M3313" s="82"/>
      <c r="N3313" t="str">
        <f t="shared" si="110"/>
        <v/>
      </c>
      <c r="O3313" s="42"/>
      <c r="P3313" s="42"/>
      <c r="Q3313" s="42"/>
      <c r="R3313" s="42"/>
      <c r="S3313" s="32"/>
      <c r="T3313" s="33"/>
      <c r="U3313" s="32"/>
      <c r="V3313" s="32"/>
      <c r="W3313" s="32"/>
      <c r="X3313" s="32"/>
      <c r="Y3313" s="32"/>
      <c r="Z3313" s="32"/>
      <c r="AA3313" s="309"/>
      <c r="AB3313" s="33"/>
      <c r="AC3313" s="32"/>
      <c r="AD3313" s="32"/>
      <c r="AE3313" s="32"/>
      <c r="AF3313" s="32"/>
      <c r="AG3313" s="32"/>
      <c r="AH3313" s="32"/>
      <c r="AI3313" s="309"/>
      <c r="AJ3313" s="33"/>
      <c r="AK3313" s="32"/>
      <c r="AL3313" s="32"/>
      <c r="AM3313" s="32"/>
      <c r="AN3313" s="32"/>
      <c r="AO3313" s="32"/>
      <c r="AP3313" s="32"/>
      <c r="AQ3313" s="309"/>
      <c r="AR3313" s="33"/>
      <c r="AS3313" s="32"/>
      <c r="AT3313" s="32"/>
      <c r="AU3313" s="32"/>
      <c r="AV3313" s="32"/>
      <c r="AW3313" s="32"/>
      <c r="AX3313" s="32"/>
      <c r="AY3313" s="309"/>
      <c r="AZ3313" s="33"/>
      <c r="BA3313" s="32"/>
      <c r="BB3313" s="32"/>
      <c r="BC3313" s="32"/>
      <c r="BD3313" s="32"/>
      <c r="BE3313" s="32"/>
      <c r="BF3313" s="32"/>
      <c r="BG3313" s="309"/>
      <c r="BH3313" s="33"/>
      <c r="BI3313" s="32"/>
      <c r="BJ3313" s="32"/>
      <c r="BK3313" s="32"/>
      <c r="BL3313" s="32"/>
      <c r="BM3313" s="32"/>
      <c r="BN3313" s="32"/>
      <c r="BO3313" s="309"/>
      <c r="BP3313" s="33"/>
      <c r="BQ3313" s="32"/>
      <c r="BR3313" s="32"/>
      <c r="BS3313" s="32"/>
      <c r="BT3313" s="32"/>
      <c r="BU3313" s="32"/>
      <c r="BV3313" s="32"/>
      <c r="BW3313" s="309"/>
      <c r="BX3313" s="33"/>
      <c r="BY3313" s="32"/>
      <c r="BZ3313" s="32"/>
      <c r="CA3313" s="32"/>
      <c r="CB3313" s="32"/>
      <c r="CC3313" s="32"/>
      <c r="CD3313" s="32"/>
      <c r="CE3313" s="309"/>
      <c r="CF3313" s="33"/>
      <c r="CG3313" s="32"/>
      <c r="CH3313" s="32"/>
      <c r="CI3313" s="32"/>
      <c r="CJ3313" s="32"/>
      <c r="CK3313" s="32"/>
      <c r="CL3313" s="32"/>
      <c r="CM3313" s="309"/>
      <c r="CN3313" s="33"/>
      <c r="CO3313" s="32"/>
      <c r="CP3313" s="32"/>
      <c r="CQ3313" s="32"/>
      <c r="CR3313" s="32"/>
      <c r="CS3313" s="32"/>
      <c r="CT3313" s="32"/>
      <c r="CU3313" s="309"/>
      <c r="CV3313" s="33"/>
      <c r="CW3313" s="32"/>
      <c r="CX3313" s="32"/>
      <c r="CY3313" s="32"/>
      <c r="CZ3313" s="32"/>
      <c r="DA3313" s="32"/>
      <c r="DB3313" s="32"/>
      <c r="DC3313" s="309"/>
      <c r="DD3313" s="33"/>
      <c r="DE3313" s="32"/>
      <c r="DF3313" s="32"/>
      <c r="DG3313" s="32"/>
      <c r="DH3313" s="32"/>
      <c r="DI3313" s="32"/>
      <c r="DJ3313" s="32"/>
      <c r="DK3313" s="309"/>
      <c r="DL3313" s="33"/>
      <c r="DM3313" s="32"/>
      <c r="DN3313" s="32"/>
      <c r="DO3313" s="32"/>
      <c r="DP3313" s="32"/>
      <c r="DQ3313" s="32"/>
      <c r="DR3313" s="32"/>
      <c r="DS3313" s="309"/>
      <c r="DT3313" s="33"/>
      <c r="DU3313" s="32"/>
      <c r="DV3313" s="32"/>
      <c r="DW3313" s="32"/>
      <c r="DX3313" s="32"/>
      <c r="DY3313" s="32"/>
      <c r="DZ3313" s="32"/>
      <c r="EA3313" s="309"/>
      <c r="EB3313" s="33"/>
      <c r="EC3313" s="32"/>
      <c r="ED3313" s="32"/>
      <c r="EE3313" s="32"/>
      <c r="EF3313" s="32"/>
      <c r="EG3313" s="32"/>
      <c r="EH3313" s="32"/>
      <c r="EI3313" s="309"/>
      <c r="EJ3313" s="33"/>
      <c r="EK3313" s="32"/>
      <c r="EL3313" s="32"/>
      <c r="EM3313" s="32"/>
      <c r="EN3313" s="32"/>
      <c r="EO3313" s="32"/>
      <c r="EP3313" s="32"/>
      <c r="EQ3313" s="309"/>
      <c r="ER3313" s="33"/>
      <c r="ES3313" s="32"/>
      <c r="ET3313" s="32"/>
      <c r="EU3313" s="32"/>
      <c r="EV3313" s="32"/>
      <c r="EW3313" s="32"/>
      <c r="EX3313" s="32"/>
      <c r="EY3313" s="309"/>
      <c r="EZ3313" s="33"/>
      <c r="FA3313" s="32"/>
      <c r="FB3313" s="32"/>
      <c r="FC3313" s="32"/>
      <c r="FD3313" s="32"/>
      <c r="FE3313" s="32"/>
      <c r="FF3313" s="32"/>
      <c r="FG3313" s="309"/>
      <c r="FH3313" s="33"/>
      <c r="FI3313" s="32"/>
      <c r="FJ3313" s="32"/>
      <c r="FK3313" s="32"/>
      <c r="FL3313" s="32"/>
      <c r="FM3313" s="32"/>
      <c r="FN3313" s="32"/>
      <c r="FO3313" s="309"/>
      <c r="FP3313" s="33"/>
      <c r="FQ3313" s="32"/>
      <c r="FR3313" s="32"/>
      <c r="FS3313" s="32"/>
      <c r="FT3313" s="32"/>
      <c r="FU3313" s="32"/>
      <c r="FV3313" s="32"/>
      <c r="FW3313" s="309"/>
      <c r="FX3313" s="33"/>
      <c r="FY3313" s="32"/>
      <c r="FZ3313" s="32"/>
      <c r="GA3313" s="32"/>
      <c r="GB3313" s="32"/>
      <c r="GC3313" s="32"/>
      <c r="GD3313" s="32"/>
      <c r="GE3313" s="309"/>
      <c r="GF3313" s="33"/>
      <c r="GG3313" s="32"/>
      <c r="GH3313" s="32"/>
      <c r="GI3313" s="32"/>
      <c r="GJ3313" s="32"/>
      <c r="GK3313" s="32"/>
      <c r="GL3313" s="32"/>
      <c r="GM3313" s="309"/>
      <c r="GN3313" s="33"/>
      <c r="GO3313" s="32"/>
      <c r="GP3313" s="32"/>
      <c r="GQ3313" s="32"/>
      <c r="GR3313" s="32"/>
      <c r="GS3313" s="32"/>
      <c r="GT3313" s="32"/>
      <c r="GU3313" s="309"/>
      <c r="GV3313" s="33"/>
      <c r="GW3313" s="32"/>
      <c r="GX3313" s="32"/>
      <c r="GY3313" s="32"/>
      <c r="GZ3313" s="32"/>
      <c r="HA3313" s="32"/>
      <c r="HB3313" s="32"/>
      <c r="HC3313" s="309"/>
      <c r="HD3313" s="33"/>
      <c r="HE3313" s="32"/>
      <c r="HF3313" s="32"/>
      <c r="HG3313" s="32"/>
      <c r="HH3313" s="32"/>
      <c r="HI3313" s="32"/>
      <c r="HJ3313" s="32"/>
      <c r="HK3313" s="309"/>
      <c r="HL3313" s="33"/>
      <c r="HM3313" s="32"/>
      <c r="HN3313" s="32"/>
      <c r="HO3313" s="32"/>
      <c r="HP3313" s="32"/>
      <c r="HQ3313" s="32"/>
      <c r="HR3313" s="32"/>
      <c r="HS3313" s="309"/>
      <c r="HT3313" s="33"/>
      <c r="HU3313" s="32"/>
      <c r="HV3313" s="32"/>
      <c r="HW3313" s="32"/>
      <c r="HX3313" s="32"/>
      <c r="HY3313" s="32"/>
      <c r="HZ3313" s="32"/>
      <c r="IA3313" s="309"/>
      <c r="IB3313" s="33"/>
      <c r="IC3313" s="32"/>
      <c r="ID3313" s="32"/>
      <c r="IE3313" s="32"/>
      <c r="IF3313" s="32"/>
      <c r="IG3313" s="32"/>
      <c r="IH3313" s="32"/>
      <c r="II3313" s="309"/>
      <c r="IJ3313" s="33"/>
      <c r="IK3313" s="32"/>
      <c r="IL3313" s="32"/>
      <c r="IM3313" s="32"/>
      <c r="IN3313" s="32"/>
      <c r="IO3313" s="32"/>
      <c r="IP3313" s="32"/>
      <c r="IQ3313" s="309"/>
      <c r="IR3313" s="33"/>
      <c r="IS3313" s="32"/>
      <c r="IT3313" s="32"/>
      <c r="IU3313" s="32"/>
      <c r="IV3313" s="32"/>
      <c r="IW3313" s="32"/>
      <c r="IX3313" s="32"/>
    </row>
    <row r="3314" spans="1:258" hidden="1" outlineLevel="2">
      <c r="A3314" s="285"/>
      <c r="B3314" s="332">
        <f t="shared" si="109"/>
        <v>207</v>
      </c>
      <c r="C3314" s="26" t="s">
        <v>2059</v>
      </c>
      <c r="D3314" s="172" t="s">
        <v>3860</v>
      </c>
      <c r="E3314" s="36" t="s">
        <v>1938</v>
      </c>
      <c r="F3314" s="139" t="s">
        <v>1939</v>
      </c>
      <c r="G3314" s="39"/>
      <c r="H3314" s="44"/>
      <c r="I3314" s="83"/>
      <c r="J3314" s="39"/>
      <c r="K3314" s="246"/>
      <c r="L3314" s="82">
        <v>41671</v>
      </c>
      <c r="M3314" s="82"/>
      <c r="N3314" t="str">
        <f t="shared" si="110"/>
        <v/>
      </c>
    </row>
    <row r="3315" spans="1:258" hidden="1" outlineLevel="2">
      <c r="A3315" s="286"/>
      <c r="B3315" s="332">
        <f t="shared" si="109"/>
        <v>207</v>
      </c>
      <c r="C3315" s="371" t="s">
        <v>4023</v>
      </c>
      <c r="D3315" s="178" t="s">
        <v>4024</v>
      </c>
      <c r="E3315" s="217" t="s">
        <v>2791</v>
      </c>
      <c r="F3315" s="217" t="s">
        <v>4619</v>
      </c>
      <c r="G3315" s="90"/>
      <c r="H3315" s="44"/>
      <c r="I3315" s="244"/>
      <c r="J3315" s="90"/>
      <c r="K3315" s="217"/>
      <c r="L3315" s="260"/>
      <c r="M3315" s="260"/>
      <c r="N3315" t="str">
        <f t="shared" si="110"/>
        <v/>
      </c>
    </row>
    <row r="3316" spans="1:258" ht="26.4" hidden="1" outlineLevel="1" collapsed="1">
      <c r="A3316" s="307">
        <v>208</v>
      </c>
      <c r="B3316" s="332">
        <f t="shared" si="109"/>
        <v>208</v>
      </c>
      <c r="C3316" s="367" t="s">
        <v>5281</v>
      </c>
      <c r="D3316" s="153" t="s">
        <v>4904</v>
      </c>
      <c r="E3316" s="217" t="s">
        <v>1938</v>
      </c>
      <c r="F3316" s="217" t="s">
        <v>4675</v>
      </c>
      <c r="G3316" s="52" t="s">
        <v>4905</v>
      </c>
      <c r="H3316" s="44"/>
      <c r="I3316" s="44"/>
      <c r="J3316" s="52" t="s">
        <v>4906</v>
      </c>
      <c r="K3316" s="40" t="s">
        <v>4991</v>
      </c>
      <c r="L3316" s="260">
        <v>39479</v>
      </c>
      <c r="M3316" s="80"/>
      <c r="N3316" t="str">
        <f t="shared" si="110"/>
        <v/>
      </c>
    </row>
    <row r="3317" spans="1:258" hidden="1" outlineLevel="1">
      <c r="A3317" s="285">
        <v>209</v>
      </c>
      <c r="B3317" s="332">
        <f t="shared" si="109"/>
        <v>209</v>
      </c>
      <c r="C3317" s="415" t="s">
        <v>3703</v>
      </c>
      <c r="D3317" s="210" t="s">
        <v>117</v>
      </c>
      <c r="E3317" s="210" t="s">
        <v>2791</v>
      </c>
      <c r="F3317" s="210" t="s">
        <v>4619</v>
      </c>
      <c r="G3317" s="359"/>
      <c r="H3317" s="44"/>
      <c r="I3317" s="83"/>
      <c r="J3317" s="39" t="s">
        <v>370</v>
      </c>
      <c r="K3317" s="246"/>
      <c r="L3317" s="82">
        <v>38362</v>
      </c>
      <c r="M3317" s="82"/>
      <c r="N3317" t="str">
        <f t="shared" si="110"/>
        <v/>
      </c>
    </row>
    <row r="3318" spans="1:258" ht="26.4" hidden="1" outlineLevel="1">
      <c r="A3318" s="307">
        <v>210</v>
      </c>
      <c r="B3318" s="332">
        <f t="shared" si="109"/>
        <v>210</v>
      </c>
      <c r="C3318" s="368" t="s">
        <v>3514</v>
      </c>
      <c r="D3318" s="144" t="s">
        <v>3515</v>
      </c>
      <c r="E3318" s="40" t="s">
        <v>2791</v>
      </c>
      <c r="F3318" s="40" t="s">
        <v>4619</v>
      </c>
      <c r="G3318" s="462" t="s">
        <v>1936</v>
      </c>
      <c r="H3318" s="44"/>
      <c r="I3318" s="44"/>
      <c r="J3318" s="51" t="s">
        <v>1659</v>
      </c>
      <c r="K3318" s="40"/>
      <c r="L3318" s="80">
        <v>38362</v>
      </c>
      <c r="M3318" s="80"/>
      <c r="N3318" t="str">
        <f t="shared" si="110"/>
        <v/>
      </c>
    </row>
    <row r="3319" spans="1:258" hidden="1" outlineLevel="1">
      <c r="A3319" s="307">
        <v>211</v>
      </c>
      <c r="B3319" s="332">
        <f t="shared" si="109"/>
        <v>211</v>
      </c>
      <c r="C3319" s="368" t="s">
        <v>3516</v>
      </c>
      <c r="D3319" s="144" t="s">
        <v>3517</v>
      </c>
      <c r="E3319" s="40" t="s">
        <v>2791</v>
      </c>
      <c r="F3319" s="40" t="s">
        <v>4619</v>
      </c>
      <c r="G3319" s="40" t="s">
        <v>1080</v>
      </c>
      <c r="H3319" s="44"/>
      <c r="I3319" s="44"/>
      <c r="J3319" s="51" t="s">
        <v>1660</v>
      </c>
      <c r="K3319" s="40"/>
      <c r="L3319" s="80">
        <v>38362</v>
      </c>
      <c r="M3319" s="80">
        <v>38692</v>
      </c>
      <c r="N3319" t="str">
        <f t="shared" si="110"/>
        <v/>
      </c>
    </row>
    <row r="3320" spans="1:258" ht="39.6" hidden="1" outlineLevel="1">
      <c r="A3320" s="307">
        <v>212</v>
      </c>
      <c r="B3320" s="332">
        <f t="shared" si="109"/>
        <v>212</v>
      </c>
      <c r="C3320" s="376" t="s">
        <v>6408</v>
      </c>
      <c r="D3320" s="63" t="s">
        <v>6409</v>
      </c>
      <c r="E3320" s="40" t="s">
        <v>1938</v>
      </c>
      <c r="F3320" s="40" t="s">
        <v>1939</v>
      </c>
      <c r="G3320" s="40" t="s">
        <v>6376</v>
      </c>
      <c r="H3320" s="44"/>
      <c r="I3320" s="44"/>
      <c r="J3320" s="596"/>
      <c r="K3320" s="40"/>
      <c r="L3320" s="80">
        <v>42767</v>
      </c>
      <c r="M3320" s="80"/>
      <c r="N3320" t="str">
        <f t="shared" si="110"/>
        <v/>
      </c>
    </row>
    <row r="3321" spans="1:258" ht="39.6" hidden="1" outlineLevel="1">
      <c r="A3321" s="307">
        <v>213</v>
      </c>
      <c r="B3321" s="332">
        <f t="shared" si="109"/>
        <v>213</v>
      </c>
      <c r="C3321" s="376" t="s">
        <v>6546</v>
      </c>
      <c r="D3321" s="63" t="s">
        <v>6379</v>
      </c>
      <c r="E3321" s="40" t="s">
        <v>1938</v>
      </c>
      <c r="F3321" s="40" t="s">
        <v>1939</v>
      </c>
      <c r="G3321" s="40" t="s">
        <v>6376</v>
      </c>
      <c r="H3321" s="44"/>
      <c r="I3321" s="44"/>
      <c r="J3321" s="596"/>
      <c r="K3321" s="40"/>
      <c r="L3321" s="80">
        <v>42767</v>
      </c>
      <c r="M3321" s="80"/>
      <c r="N3321" t="str">
        <f t="shared" si="110"/>
        <v/>
      </c>
    </row>
    <row r="3322" spans="1:258" ht="39.6" hidden="1" outlineLevel="1">
      <c r="A3322" s="307">
        <v>214</v>
      </c>
      <c r="B3322" s="332">
        <f t="shared" si="109"/>
        <v>214</v>
      </c>
      <c r="C3322" s="379" t="s">
        <v>6380</v>
      </c>
      <c r="D3322" s="63" t="s">
        <v>6381</v>
      </c>
      <c r="E3322" s="40" t="s">
        <v>1938</v>
      </c>
      <c r="F3322" s="40" t="s">
        <v>1939</v>
      </c>
      <c r="G3322" s="40" t="s">
        <v>6376</v>
      </c>
      <c r="H3322" s="44"/>
      <c r="I3322" s="44"/>
      <c r="J3322" s="596"/>
      <c r="K3322" s="40"/>
      <c r="L3322" s="80">
        <v>42767</v>
      </c>
      <c r="M3322" s="80"/>
      <c r="N3322" t="str">
        <f t="shared" si="110"/>
        <v/>
      </c>
    </row>
    <row r="3323" spans="1:258" ht="39.6" hidden="1" outlineLevel="1">
      <c r="A3323" s="307">
        <v>215</v>
      </c>
      <c r="B3323" s="332">
        <f t="shared" si="109"/>
        <v>215</v>
      </c>
      <c r="C3323" s="379" t="s">
        <v>6394</v>
      </c>
      <c r="D3323" s="63" t="s">
        <v>6395</v>
      </c>
      <c r="E3323" s="40" t="s">
        <v>1938</v>
      </c>
      <c r="F3323" s="40" t="s">
        <v>1939</v>
      </c>
      <c r="G3323" s="40" t="s">
        <v>6376</v>
      </c>
      <c r="H3323" s="44"/>
      <c r="I3323" s="44"/>
      <c r="J3323" s="596"/>
      <c r="K3323" s="40"/>
      <c r="L3323" s="80">
        <v>42767</v>
      </c>
      <c r="M3323" s="80"/>
      <c r="N3323" t="str">
        <f t="shared" si="110"/>
        <v/>
      </c>
    </row>
    <row r="3324" spans="1:258" ht="39.6" hidden="1" outlineLevel="1">
      <c r="A3324" s="307">
        <v>216</v>
      </c>
      <c r="B3324" s="332">
        <f t="shared" si="109"/>
        <v>216</v>
      </c>
      <c r="C3324" s="379" t="s">
        <v>6397</v>
      </c>
      <c r="D3324" s="63" t="s">
        <v>6396</v>
      </c>
      <c r="E3324" s="40" t="s">
        <v>1938</v>
      </c>
      <c r="F3324" s="40" t="s">
        <v>1939</v>
      </c>
      <c r="G3324" s="40" t="s">
        <v>6376</v>
      </c>
      <c r="H3324" s="44"/>
      <c r="I3324" s="44"/>
      <c r="J3324" s="596"/>
      <c r="K3324" s="40"/>
      <c r="L3324" s="80">
        <v>42767</v>
      </c>
      <c r="M3324" s="80"/>
      <c r="N3324" t="str">
        <f t="shared" si="110"/>
        <v/>
      </c>
    </row>
    <row r="3325" spans="1:258" ht="39.6" hidden="1" outlineLevel="1">
      <c r="A3325" s="307">
        <v>217</v>
      </c>
      <c r="B3325" s="332">
        <f t="shared" si="109"/>
        <v>217</v>
      </c>
      <c r="C3325" s="379" t="s">
        <v>6398</v>
      </c>
      <c r="D3325" s="63" t="s">
        <v>6399</v>
      </c>
      <c r="E3325" s="40" t="s">
        <v>1938</v>
      </c>
      <c r="F3325" s="40" t="s">
        <v>1939</v>
      </c>
      <c r="G3325" s="40" t="s">
        <v>6376</v>
      </c>
      <c r="H3325" s="44"/>
      <c r="I3325" s="44"/>
      <c r="J3325" s="596"/>
      <c r="K3325" s="40"/>
      <c r="L3325" s="80">
        <v>42767</v>
      </c>
      <c r="M3325" s="80"/>
      <c r="N3325" t="str">
        <f t="shared" si="110"/>
        <v/>
      </c>
    </row>
    <row r="3326" spans="1:258" ht="39.6" hidden="1" outlineLevel="1">
      <c r="A3326" s="307">
        <v>218</v>
      </c>
      <c r="B3326" s="332">
        <f t="shared" si="109"/>
        <v>218</v>
      </c>
      <c r="C3326" s="379" t="s">
        <v>6382</v>
      </c>
      <c r="D3326" s="63" t="s">
        <v>6383</v>
      </c>
      <c r="E3326" s="40" t="s">
        <v>1938</v>
      </c>
      <c r="F3326" s="40" t="s">
        <v>1939</v>
      </c>
      <c r="G3326" s="40" t="s">
        <v>6376</v>
      </c>
      <c r="H3326" s="44"/>
      <c r="I3326" s="44"/>
      <c r="J3326" s="596"/>
      <c r="K3326" s="40"/>
      <c r="L3326" s="80">
        <v>42767</v>
      </c>
      <c r="M3326" s="80"/>
      <c r="N3326" t="str">
        <f t="shared" si="110"/>
        <v/>
      </c>
    </row>
    <row r="3327" spans="1:258" ht="26.4" hidden="1" outlineLevel="1">
      <c r="A3327" s="307">
        <v>219</v>
      </c>
      <c r="B3327" s="332">
        <f t="shared" si="109"/>
        <v>219</v>
      </c>
      <c r="C3327" s="378" t="s">
        <v>6695</v>
      </c>
      <c r="D3327" s="582" t="s">
        <v>6651</v>
      </c>
      <c r="E3327" s="595" t="s">
        <v>1938</v>
      </c>
      <c r="F3327" s="595" t="s">
        <v>1939</v>
      </c>
      <c r="G3327" s="595" t="s">
        <v>6374</v>
      </c>
      <c r="H3327" s="598"/>
      <c r="I3327" s="598"/>
      <c r="J3327" s="582" t="s">
        <v>6694</v>
      </c>
      <c r="K3327" s="598"/>
      <c r="L3327" s="597">
        <v>43132</v>
      </c>
      <c r="M3327" s="588"/>
      <c r="N3327" t="str">
        <f t="shared" si="110"/>
        <v/>
      </c>
    </row>
    <row r="3328" spans="1:258" hidden="1" outlineLevel="1">
      <c r="A3328" s="307">
        <v>220</v>
      </c>
      <c r="B3328" s="332">
        <f t="shared" si="109"/>
        <v>220</v>
      </c>
      <c r="C3328" s="416" t="s">
        <v>5282</v>
      </c>
      <c r="D3328" s="245" t="s">
        <v>3388</v>
      </c>
      <c r="E3328" s="75" t="s">
        <v>2798</v>
      </c>
      <c r="F3328" s="181" t="s">
        <v>1935</v>
      </c>
      <c r="G3328" s="156" t="s">
        <v>5341</v>
      </c>
      <c r="H3328" s="44"/>
      <c r="I3328" s="111"/>
      <c r="J3328" s="110" t="s">
        <v>1661</v>
      </c>
      <c r="K3328" s="462"/>
      <c r="L3328" s="143">
        <v>38362</v>
      </c>
      <c r="M3328" s="242">
        <v>42036</v>
      </c>
      <c r="N3328" t="str">
        <f t="shared" si="110"/>
        <v/>
      </c>
    </row>
    <row r="3329" spans="1:14" ht="39.6" hidden="1" outlineLevel="1">
      <c r="A3329" s="307">
        <v>221</v>
      </c>
      <c r="B3329" s="332">
        <f t="shared" si="109"/>
        <v>221</v>
      </c>
      <c r="C3329" s="379" t="s">
        <v>6456</v>
      </c>
      <c r="D3329" s="63" t="s">
        <v>6457</v>
      </c>
      <c r="E3329" s="40" t="s">
        <v>1938</v>
      </c>
      <c r="F3329" s="40" t="s">
        <v>1939</v>
      </c>
      <c r="G3329" s="40" t="s">
        <v>6376</v>
      </c>
      <c r="H3329" s="44"/>
      <c r="I3329" s="44"/>
      <c r="J3329" s="596"/>
      <c r="K3329" s="40"/>
      <c r="L3329" s="80">
        <v>42767</v>
      </c>
      <c r="M3329" s="80"/>
      <c r="N3329" t="str">
        <f t="shared" si="110"/>
        <v/>
      </c>
    </row>
    <row r="3330" spans="1:14" ht="39.6" hidden="1" outlineLevel="1">
      <c r="A3330" s="307">
        <v>222</v>
      </c>
      <c r="B3330" s="332">
        <f t="shared" ref="B3330:B3392" si="111">IF(A3330&gt;0,A3330,B3329)</f>
        <v>222</v>
      </c>
      <c r="C3330" s="379" t="s">
        <v>6458</v>
      </c>
      <c r="D3330" s="63" t="s">
        <v>6459</v>
      </c>
      <c r="E3330" s="40" t="s">
        <v>1938</v>
      </c>
      <c r="F3330" s="40" t="s">
        <v>1939</v>
      </c>
      <c r="G3330" s="40" t="s">
        <v>6376</v>
      </c>
      <c r="H3330" s="44"/>
      <c r="I3330" s="44"/>
      <c r="J3330" s="596"/>
      <c r="K3330" s="40"/>
      <c r="L3330" s="80">
        <v>42767</v>
      </c>
      <c r="M3330" s="80"/>
      <c r="N3330" t="str">
        <f t="shared" si="110"/>
        <v/>
      </c>
    </row>
    <row r="3331" spans="1:14" ht="26.4" hidden="1" outlineLevel="1">
      <c r="A3331" s="307">
        <v>223</v>
      </c>
      <c r="B3331" s="332">
        <f t="shared" si="111"/>
        <v>223</v>
      </c>
      <c r="C3331" s="519" t="s">
        <v>6723</v>
      </c>
      <c r="D3331" s="75" t="s">
        <v>6724</v>
      </c>
      <c r="E3331" s="245" t="s">
        <v>1938</v>
      </c>
      <c r="F3331" s="245" t="s">
        <v>4676</v>
      </c>
      <c r="G3331" s="40" t="s">
        <v>5357</v>
      </c>
      <c r="H3331" s="44"/>
      <c r="I3331" s="243"/>
      <c r="J3331" s="622" t="s">
        <v>6725</v>
      </c>
      <c r="K3331" s="245"/>
      <c r="L3331" s="80">
        <v>43497</v>
      </c>
      <c r="M3331" s="242"/>
      <c r="N3331" t="str">
        <f t="shared" si="110"/>
        <v/>
      </c>
    </row>
    <row r="3332" spans="1:14" hidden="1" outlineLevel="1">
      <c r="A3332" s="307">
        <v>224</v>
      </c>
      <c r="B3332" s="332">
        <f t="shared" si="111"/>
        <v>224</v>
      </c>
      <c r="C3332" s="417" t="s">
        <v>1176</v>
      </c>
      <c r="D3332" s="245" t="s">
        <v>1178</v>
      </c>
      <c r="E3332" s="75" t="s">
        <v>2791</v>
      </c>
      <c r="F3332" s="75" t="s">
        <v>4619</v>
      </c>
      <c r="G3332" s="65" t="s">
        <v>1221</v>
      </c>
      <c r="H3332" s="44"/>
      <c r="I3332" s="243"/>
      <c r="J3332" s="110" t="s">
        <v>3702</v>
      </c>
      <c r="K3332" s="462"/>
      <c r="L3332" s="80">
        <v>38362</v>
      </c>
      <c r="M3332" s="242"/>
      <c r="N3332" t="str">
        <f t="shared" si="110"/>
        <v/>
      </c>
    </row>
    <row r="3333" spans="1:14" ht="39.6" hidden="1" outlineLevel="1" collapsed="1">
      <c r="A3333" s="307">
        <v>225</v>
      </c>
      <c r="B3333" s="332">
        <f>IF(A3333&gt;0,A3333,#REF!)</f>
        <v>225</v>
      </c>
      <c r="C3333" s="418" t="s">
        <v>5042</v>
      </c>
      <c r="D3333" s="110"/>
      <c r="E3333" s="75" t="s">
        <v>1156</v>
      </c>
      <c r="F3333" s="114" t="s">
        <v>4676</v>
      </c>
      <c r="G3333" s="40" t="s">
        <v>1754</v>
      </c>
      <c r="H3333" s="44"/>
      <c r="I3333" s="111"/>
      <c r="J3333" s="110"/>
      <c r="K3333" s="245" t="s">
        <v>2432</v>
      </c>
      <c r="L3333" s="260">
        <v>39479</v>
      </c>
      <c r="M3333" s="242">
        <v>40940</v>
      </c>
      <c r="N3333" t="str">
        <f t="shared" si="110"/>
        <v/>
      </c>
    </row>
    <row r="3334" spans="1:14" hidden="1" outlineLevel="2">
      <c r="A3334" s="289"/>
      <c r="B3334" s="332">
        <f t="shared" si="111"/>
        <v>225</v>
      </c>
      <c r="C3334" s="34" t="s">
        <v>464</v>
      </c>
      <c r="D3334" s="110" t="s">
        <v>465</v>
      </c>
      <c r="E3334" s="75" t="s">
        <v>1156</v>
      </c>
      <c r="F3334" s="114" t="s">
        <v>4676</v>
      </c>
      <c r="G3334" s="462"/>
      <c r="H3334" s="44"/>
      <c r="I3334" s="111"/>
      <c r="J3334" s="110"/>
      <c r="K3334" s="91"/>
      <c r="L3334" s="242">
        <v>39479</v>
      </c>
      <c r="M3334" s="96"/>
      <c r="N3334" t="str">
        <f t="shared" si="110"/>
        <v/>
      </c>
    </row>
    <row r="3335" spans="1:14" ht="26.4" hidden="1" outlineLevel="2">
      <c r="A3335" s="285"/>
      <c r="B3335" s="332">
        <f t="shared" si="111"/>
        <v>225</v>
      </c>
      <c r="C3335" s="35" t="s">
        <v>639</v>
      </c>
      <c r="D3335" s="42" t="s">
        <v>640</v>
      </c>
      <c r="E3335" s="210" t="s">
        <v>1156</v>
      </c>
      <c r="F3335" s="48" t="s">
        <v>4676</v>
      </c>
      <c r="G3335" s="359"/>
      <c r="H3335" s="44"/>
      <c r="I3335" s="92"/>
      <c r="J3335" s="42"/>
      <c r="K3335" s="84"/>
      <c r="L3335" s="82">
        <v>39479</v>
      </c>
      <c r="M3335" s="103"/>
      <c r="N3335" t="str">
        <f t="shared" si="110"/>
        <v/>
      </c>
    </row>
    <row r="3336" spans="1:14" hidden="1" outlineLevel="2">
      <c r="A3336" s="285"/>
      <c r="B3336" s="332">
        <f t="shared" si="111"/>
        <v>225</v>
      </c>
      <c r="C3336" s="35" t="s">
        <v>575</v>
      </c>
      <c r="D3336" s="42" t="s">
        <v>576</v>
      </c>
      <c r="E3336" s="210" t="s">
        <v>1156</v>
      </c>
      <c r="F3336" s="48" t="s">
        <v>4676</v>
      </c>
      <c r="G3336" s="359"/>
      <c r="H3336" s="44"/>
      <c r="I3336" s="92"/>
      <c r="J3336" s="42"/>
      <c r="K3336" s="84"/>
      <c r="L3336" s="82">
        <v>40940</v>
      </c>
      <c r="M3336" s="103"/>
      <c r="N3336" t="str">
        <f t="shared" si="110"/>
        <v/>
      </c>
    </row>
    <row r="3337" spans="1:14" hidden="1" outlineLevel="2">
      <c r="A3337" s="286"/>
      <c r="B3337" s="332">
        <f t="shared" si="111"/>
        <v>225</v>
      </c>
      <c r="C3337" s="35" t="s">
        <v>466</v>
      </c>
      <c r="D3337" s="42" t="s">
        <v>467</v>
      </c>
      <c r="E3337" s="210" t="s">
        <v>1156</v>
      </c>
      <c r="F3337" s="48" t="s">
        <v>4676</v>
      </c>
      <c r="G3337" s="79"/>
      <c r="H3337" s="44"/>
      <c r="I3337" s="92"/>
      <c r="J3337" s="42"/>
      <c r="K3337" s="84"/>
      <c r="L3337" s="260">
        <v>39479</v>
      </c>
      <c r="M3337" s="103"/>
      <c r="N3337" t="str">
        <f t="shared" si="110"/>
        <v/>
      </c>
    </row>
    <row r="3338" spans="1:14" hidden="1" outlineLevel="1">
      <c r="A3338" s="285">
        <v>226</v>
      </c>
      <c r="B3338" s="332">
        <f t="shared" si="111"/>
        <v>226</v>
      </c>
      <c r="C3338" s="38" t="s">
        <v>6634</v>
      </c>
      <c r="D3338" s="40" t="s">
        <v>4902</v>
      </c>
      <c r="E3338" s="40" t="s">
        <v>2798</v>
      </c>
      <c r="F3338" s="52" t="s">
        <v>1935</v>
      </c>
      <c r="G3338" s="246" t="s">
        <v>5334</v>
      </c>
      <c r="H3338" s="44"/>
      <c r="I3338" s="44"/>
      <c r="J3338" s="51" t="s">
        <v>4903</v>
      </c>
      <c r="K3338" s="40"/>
      <c r="L3338" s="260">
        <v>39479</v>
      </c>
      <c r="M3338" s="80">
        <v>41671</v>
      </c>
      <c r="N3338" t="str">
        <f t="shared" si="110"/>
        <v/>
      </c>
    </row>
    <row r="3339" spans="1:14" ht="26.4" hidden="1" outlineLevel="1">
      <c r="A3339" s="307">
        <v>227</v>
      </c>
      <c r="B3339" s="332">
        <f t="shared" si="111"/>
        <v>227</v>
      </c>
      <c r="C3339" s="378" t="s">
        <v>6635</v>
      </c>
      <c r="D3339" s="588" t="s">
        <v>6633</v>
      </c>
      <c r="E3339" s="595" t="s">
        <v>1938</v>
      </c>
      <c r="F3339" s="595" t="s">
        <v>1939</v>
      </c>
      <c r="G3339" s="595" t="s">
        <v>6374</v>
      </c>
      <c r="H3339" s="598"/>
      <c r="I3339" s="598"/>
      <c r="J3339" s="588" t="s">
        <v>2580</v>
      </c>
      <c r="K3339" s="598"/>
      <c r="L3339" s="597">
        <v>43132</v>
      </c>
      <c r="M3339" s="588"/>
      <c r="N3339" t="str">
        <f t="shared" si="110"/>
        <v/>
      </c>
    </row>
    <row r="3340" spans="1:14" hidden="1" outlineLevel="1">
      <c r="A3340" s="285">
        <v>228</v>
      </c>
      <c r="B3340" s="332">
        <f t="shared" si="111"/>
        <v>228</v>
      </c>
      <c r="C3340" s="368" t="s">
        <v>6055</v>
      </c>
      <c r="D3340" s="40" t="s">
        <v>6084</v>
      </c>
      <c r="E3340" s="40" t="s">
        <v>1938</v>
      </c>
      <c r="F3340" s="51" t="s">
        <v>1939</v>
      </c>
      <c r="G3340" s="40" t="s">
        <v>1080</v>
      </c>
      <c r="H3340" s="44"/>
      <c r="I3340" s="45"/>
      <c r="J3340" s="51"/>
      <c r="K3340" s="40"/>
      <c r="L3340" s="154">
        <v>38362</v>
      </c>
      <c r="M3340" s="80">
        <v>42036</v>
      </c>
      <c r="N3340" t="str">
        <f t="shared" si="110"/>
        <v/>
      </c>
    </row>
    <row r="3341" spans="1:14" ht="52.8" hidden="1" outlineLevel="1">
      <c r="A3341" s="307">
        <v>229</v>
      </c>
      <c r="B3341" s="332">
        <f t="shared" si="111"/>
        <v>229</v>
      </c>
      <c r="C3341" s="419" t="s">
        <v>3401</v>
      </c>
      <c r="D3341" s="592" t="s">
        <v>3404</v>
      </c>
      <c r="E3341" s="59" t="s">
        <v>6246</v>
      </c>
      <c r="F3341" s="126" t="s">
        <v>6247</v>
      </c>
      <c r="G3341" s="126" t="s">
        <v>7142</v>
      </c>
      <c r="H3341" s="169"/>
      <c r="I3341" s="212"/>
      <c r="J3341" s="213" t="s">
        <v>6265</v>
      </c>
      <c r="K3341" s="126"/>
      <c r="L3341" s="242">
        <v>38362</v>
      </c>
      <c r="M3341" s="242">
        <v>42401</v>
      </c>
      <c r="N3341" t="str">
        <f t="shared" si="110"/>
        <v>DUPLICATE</v>
      </c>
    </row>
    <row r="3342" spans="1:14" s="232" customFormat="1" ht="39.6" hidden="1" outlineLevel="1">
      <c r="A3342" s="285">
        <v>230</v>
      </c>
      <c r="B3342" s="332">
        <f t="shared" si="111"/>
        <v>230</v>
      </c>
      <c r="C3342" s="38" t="s">
        <v>6485</v>
      </c>
      <c r="D3342" s="40" t="s">
        <v>3404</v>
      </c>
      <c r="E3342" s="52" t="s">
        <v>1938</v>
      </c>
      <c r="F3342" s="40" t="s">
        <v>1939</v>
      </c>
      <c r="G3342" s="40" t="s">
        <v>6376</v>
      </c>
      <c r="H3342" s="44"/>
      <c r="I3342" s="44"/>
      <c r="J3342" s="596"/>
      <c r="K3342" s="40"/>
      <c r="L3342" s="80">
        <v>42767</v>
      </c>
      <c r="M3342" s="80"/>
      <c r="N3342" t="str">
        <f t="shared" si="110"/>
        <v>DUPLICATE</v>
      </c>
    </row>
    <row r="3343" spans="1:14" s="232" customFormat="1" ht="39.6" hidden="1" outlineLevel="1">
      <c r="A3343" s="307">
        <v>231</v>
      </c>
      <c r="B3343" s="332">
        <f t="shared" si="111"/>
        <v>231</v>
      </c>
      <c r="C3343" s="420" t="s">
        <v>4744</v>
      </c>
      <c r="D3343" s="50" t="s">
        <v>4745</v>
      </c>
      <c r="E3343" s="217" t="s">
        <v>1938</v>
      </c>
      <c r="F3343" s="217" t="s">
        <v>1939</v>
      </c>
      <c r="G3343" s="217" t="s">
        <v>1920</v>
      </c>
      <c r="H3343" s="44"/>
      <c r="I3343" s="244"/>
      <c r="J3343" s="362" t="s">
        <v>54</v>
      </c>
      <c r="K3343" s="79"/>
      <c r="L3343" s="80">
        <v>39479</v>
      </c>
      <c r="M3343" s="80"/>
      <c r="N3343" t="str">
        <f t="shared" ref="N3343:N3406" si="112">IF(D3343="NA","",IF(COUNTIF($D$2:$D$4998,D3343)&gt;1,"DUPLICATE",""))</f>
        <v/>
      </c>
    </row>
    <row r="3344" spans="1:14" hidden="1" outlineLevel="1" collapsed="1">
      <c r="A3344" s="285">
        <v>232</v>
      </c>
      <c r="B3344" s="332">
        <f t="shared" si="111"/>
        <v>232</v>
      </c>
      <c r="C3344" s="421" t="s">
        <v>1252</v>
      </c>
      <c r="D3344" s="63"/>
      <c r="E3344" s="217" t="s">
        <v>1938</v>
      </c>
      <c r="F3344" s="217" t="s">
        <v>1939</v>
      </c>
      <c r="G3344" s="217"/>
      <c r="H3344" s="44"/>
      <c r="I3344" s="244"/>
      <c r="J3344" s="362"/>
      <c r="K3344" s="161"/>
      <c r="L3344" s="260">
        <v>39479</v>
      </c>
      <c r="M3344" s="260">
        <v>41671</v>
      </c>
      <c r="N3344" t="str">
        <f t="shared" si="112"/>
        <v/>
      </c>
    </row>
    <row r="3345" spans="1:14" ht="52.8" hidden="1" outlineLevel="2">
      <c r="A3345" s="285"/>
      <c r="B3345" s="332">
        <f t="shared" si="111"/>
        <v>232</v>
      </c>
      <c r="C3345" s="422" t="s">
        <v>1253</v>
      </c>
      <c r="D3345" s="75" t="s">
        <v>1254</v>
      </c>
      <c r="E3345" s="246" t="s">
        <v>1938</v>
      </c>
      <c r="F3345" s="246" t="s">
        <v>1939</v>
      </c>
      <c r="G3345" s="42" t="s">
        <v>7143</v>
      </c>
      <c r="H3345" s="243"/>
      <c r="I3345" s="83"/>
      <c r="J3345" s="42" t="s">
        <v>4402</v>
      </c>
      <c r="K3345" s="112">
        <v>1.4999999999999999E-2</v>
      </c>
      <c r="L3345" s="82">
        <v>39479</v>
      </c>
      <c r="M3345" s="82">
        <v>41671</v>
      </c>
      <c r="N3345" t="str">
        <f t="shared" si="112"/>
        <v/>
      </c>
    </row>
    <row r="3346" spans="1:14" ht="26.4" hidden="1" outlineLevel="1">
      <c r="A3346" s="307">
        <v>233</v>
      </c>
      <c r="B3346" s="332">
        <f t="shared" si="111"/>
        <v>233</v>
      </c>
      <c r="C3346" s="388" t="s">
        <v>6512</v>
      </c>
      <c r="D3346" s="63" t="s">
        <v>6476</v>
      </c>
      <c r="E3346" s="40" t="s">
        <v>1938</v>
      </c>
      <c r="F3346" s="40" t="s">
        <v>1939</v>
      </c>
      <c r="G3346" s="40" t="s">
        <v>6374</v>
      </c>
      <c r="H3346" s="44"/>
      <c r="I3346" s="44"/>
      <c r="J3346" s="40" t="s">
        <v>6305</v>
      </c>
      <c r="K3346" s="43"/>
      <c r="L3346" s="145">
        <v>42767</v>
      </c>
      <c r="M3346" s="80"/>
      <c r="N3346" t="str">
        <f t="shared" si="112"/>
        <v/>
      </c>
    </row>
    <row r="3347" spans="1:14" hidden="1" outlineLevel="1" collapsed="1">
      <c r="A3347" s="286">
        <v>234</v>
      </c>
      <c r="B3347" s="332">
        <f t="shared" si="111"/>
        <v>234</v>
      </c>
      <c r="C3347" s="367" t="s">
        <v>5043</v>
      </c>
      <c r="D3347"/>
      <c r="E3347" s="217" t="s">
        <v>2791</v>
      </c>
      <c r="F3347" s="217" t="s">
        <v>1939</v>
      </c>
      <c r="G3347" s="217" t="s">
        <v>1080</v>
      </c>
      <c r="H3347" s="244"/>
      <c r="I3347" s="244"/>
      <c r="J3347" s="362" t="s">
        <v>1664</v>
      </c>
      <c r="K3347" s="217"/>
      <c r="L3347" s="260">
        <v>38362</v>
      </c>
      <c r="M3347" s="260"/>
      <c r="N3347" t="str">
        <f t="shared" si="112"/>
        <v/>
      </c>
    </row>
    <row r="3348" spans="1:14" hidden="1" outlineLevel="2">
      <c r="A3348" s="307"/>
      <c r="B3348" s="332">
        <f t="shared" si="111"/>
        <v>234</v>
      </c>
      <c r="C3348" s="306" t="s">
        <v>4765</v>
      </c>
      <c r="D3348" s="40" t="s">
        <v>120</v>
      </c>
      <c r="E3348" s="40" t="s">
        <v>2791</v>
      </c>
      <c r="F3348" s="40" t="s">
        <v>4619</v>
      </c>
      <c r="G3348" s="40" t="s">
        <v>921</v>
      </c>
      <c r="H3348" s="44"/>
      <c r="I3348" s="44"/>
      <c r="J3348" s="51"/>
      <c r="K3348" s="40"/>
      <c r="L3348" s="80">
        <v>38362</v>
      </c>
      <c r="M3348" s="80"/>
      <c r="N3348" t="str">
        <f t="shared" si="112"/>
        <v/>
      </c>
    </row>
    <row r="3349" spans="1:14" hidden="1" outlineLevel="2">
      <c r="A3349" s="307"/>
      <c r="B3349" s="332">
        <f t="shared" si="111"/>
        <v>234</v>
      </c>
      <c r="C3349" s="306" t="s">
        <v>3398</v>
      </c>
      <c r="D3349" s="40" t="s">
        <v>3399</v>
      </c>
      <c r="E3349" s="40" t="s">
        <v>2791</v>
      </c>
      <c r="F3349" s="40" t="s">
        <v>4619</v>
      </c>
      <c r="G3349" s="40" t="s">
        <v>921</v>
      </c>
      <c r="H3349" s="44"/>
      <c r="I3349" s="44"/>
      <c r="J3349" s="51"/>
      <c r="K3349" s="40"/>
      <c r="L3349" s="80">
        <v>38362</v>
      </c>
      <c r="M3349" s="80"/>
      <c r="N3349" t="str">
        <f t="shared" si="112"/>
        <v/>
      </c>
    </row>
    <row r="3350" spans="1:14" ht="26.4" hidden="1" outlineLevel="1">
      <c r="A3350" s="307">
        <v>235</v>
      </c>
      <c r="B3350" s="332">
        <f t="shared" si="111"/>
        <v>235</v>
      </c>
      <c r="C3350" s="368" t="s">
        <v>3518</v>
      </c>
      <c r="D3350" s="144" t="s">
        <v>3519</v>
      </c>
      <c r="E3350" s="40" t="s">
        <v>2791</v>
      </c>
      <c r="F3350" s="40" t="s">
        <v>4676</v>
      </c>
      <c r="G3350" s="40" t="s">
        <v>5358</v>
      </c>
      <c r="H3350" s="44"/>
      <c r="I3350" s="44"/>
      <c r="J3350" s="51" t="s">
        <v>2579</v>
      </c>
      <c r="K3350" s="40"/>
      <c r="L3350" s="80">
        <v>38362</v>
      </c>
      <c r="M3350" s="80">
        <v>42036</v>
      </c>
      <c r="N3350" t="str">
        <f t="shared" si="112"/>
        <v/>
      </c>
    </row>
    <row r="3351" spans="1:14" hidden="1" outlineLevel="1">
      <c r="A3351" s="307">
        <v>236</v>
      </c>
      <c r="B3351" s="332">
        <f t="shared" si="111"/>
        <v>236</v>
      </c>
      <c r="C3351" s="368" t="s">
        <v>2117</v>
      </c>
      <c r="D3351" s="144" t="s">
        <v>2120</v>
      </c>
      <c r="E3351" s="40" t="s">
        <v>2791</v>
      </c>
      <c r="F3351" s="40" t="s">
        <v>4619</v>
      </c>
      <c r="G3351" s="40" t="s">
        <v>75</v>
      </c>
      <c r="H3351" s="44"/>
      <c r="I3351" s="44"/>
      <c r="J3351" s="51" t="s">
        <v>2580</v>
      </c>
      <c r="K3351" s="40"/>
      <c r="L3351" s="80">
        <v>38362</v>
      </c>
      <c r="M3351" s="80"/>
      <c r="N3351" t="str">
        <f t="shared" si="112"/>
        <v/>
      </c>
    </row>
    <row r="3352" spans="1:14" ht="118.8" hidden="1" outlineLevel="1" collapsed="1">
      <c r="A3352" s="307">
        <v>237</v>
      </c>
      <c r="B3352" s="332">
        <f t="shared" si="111"/>
        <v>237</v>
      </c>
      <c r="C3352" s="38" t="s">
        <v>5348</v>
      </c>
      <c r="D3352" s="40"/>
      <c r="E3352" s="40" t="s">
        <v>1156</v>
      </c>
      <c r="F3352" s="40" t="s">
        <v>4676</v>
      </c>
      <c r="G3352" s="40" t="s">
        <v>6538</v>
      </c>
      <c r="H3352" s="44"/>
      <c r="I3352" s="44"/>
      <c r="J3352" s="51" t="s">
        <v>748</v>
      </c>
      <c r="K3352" s="40"/>
      <c r="L3352" s="80">
        <v>38362</v>
      </c>
      <c r="M3352" s="80">
        <v>40940</v>
      </c>
      <c r="N3352" t="str">
        <f t="shared" si="112"/>
        <v/>
      </c>
    </row>
    <row r="3353" spans="1:14" hidden="1" outlineLevel="2">
      <c r="A3353" s="285"/>
      <c r="B3353" s="332">
        <f t="shared" si="111"/>
        <v>237</v>
      </c>
      <c r="C3353" s="423" t="s">
        <v>3647</v>
      </c>
      <c r="D3353" s="139" t="s">
        <v>3646</v>
      </c>
      <c r="E3353" s="42" t="s">
        <v>1156</v>
      </c>
      <c r="F3353" s="87" t="s">
        <v>4676</v>
      </c>
      <c r="G3353" s="246"/>
      <c r="H3353" s="44"/>
      <c r="I3353" s="83"/>
      <c r="J3353" s="39"/>
      <c r="K3353" s="246"/>
      <c r="L3353" s="82">
        <v>38362</v>
      </c>
      <c r="M3353" s="82">
        <v>40210</v>
      </c>
      <c r="N3353" t="str">
        <f t="shared" si="112"/>
        <v/>
      </c>
    </row>
    <row r="3354" spans="1:14" hidden="1" outlineLevel="2">
      <c r="A3354" s="285"/>
      <c r="B3354" s="332">
        <f t="shared" si="111"/>
        <v>237</v>
      </c>
      <c r="C3354" s="58" t="s">
        <v>2083</v>
      </c>
      <c r="D3354" s="139" t="s">
        <v>2082</v>
      </c>
      <c r="E3354" s="42" t="s">
        <v>1156</v>
      </c>
      <c r="F3354" s="87" t="s">
        <v>4676</v>
      </c>
      <c r="G3354" s="246"/>
      <c r="H3354" s="44"/>
      <c r="I3354" s="83"/>
      <c r="J3354" s="39"/>
      <c r="K3354" s="246"/>
      <c r="L3354" s="82">
        <v>38362</v>
      </c>
      <c r="M3354" s="82">
        <v>40210</v>
      </c>
      <c r="N3354" t="str">
        <f t="shared" si="112"/>
        <v/>
      </c>
    </row>
    <row r="3355" spans="1:14" ht="39.6" hidden="1" outlineLevel="2">
      <c r="A3355" s="285"/>
      <c r="B3355" s="332">
        <f t="shared" si="111"/>
        <v>237</v>
      </c>
      <c r="C3355" s="58" t="s">
        <v>304</v>
      </c>
      <c r="D3355" s="139" t="s">
        <v>303</v>
      </c>
      <c r="E3355" s="42" t="s">
        <v>1156</v>
      </c>
      <c r="F3355" s="87" t="s">
        <v>4676</v>
      </c>
      <c r="G3355" s="246"/>
      <c r="H3355" s="44"/>
      <c r="I3355" s="83"/>
      <c r="J3355" s="39"/>
      <c r="K3355" s="246"/>
      <c r="L3355" s="82">
        <v>38362</v>
      </c>
      <c r="M3355" s="82">
        <v>40210</v>
      </c>
      <c r="N3355" t="str">
        <f t="shared" si="112"/>
        <v/>
      </c>
    </row>
    <row r="3356" spans="1:14" hidden="1" outlineLevel="2">
      <c r="A3356" s="285"/>
      <c r="B3356" s="332">
        <f t="shared" si="111"/>
        <v>237</v>
      </c>
      <c r="C3356" s="423" t="s">
        <v>3465</v>
      </c>
      <c r="D3356" s="139" t="s">
        <v>3464</v>
      </c>
      <c r="E3356" s="42" t="s">
        <v>1156</v>
      </c>
      <c r="F3356" s="87" t="s">
        <v>4676</v>
      </c>
      <c r="G3356" s="246"/>
      <c r="H3356" s="44"/>
      <c r="I3356" s="83"/>
      <c r="J3356" s="39"/>
      <c r="K3356" s="246"/>
      <c r="L3356" s="82">
        <v>38362</v>
      </c>
      <c r="M3356" s="82">
        <v>40210</v>
      </c>
      <c r="N3356" t="str">
        <f t="shared" si="112"/>
        <v/>
      </c>
    </row>
    <row r="3357" spans="1:14" hidden="1" outlineLevel="2">
      <c r="A3357" s="285"/>
      <c r="B3357" s="332">
        <f t="shared" si="111"/>
        <v>237</v>
      </c>
      <c r="C3357" s="423" t="s">
        <v>2571</v>
      </c>
      <c r="D3357" s="139" t="s">
        <v>1782</v>
      </c>
      <c r="E3357" s="42" t="s">
        <v>1156</v>
      </c>
      <c r="F3357" s="87" t="s">
        <v>4676</v>
      </c>
      <c r="G3357" s="246"/>
      <c r="H3357" s="44"/>
      <c r="I3357" s="83"/>
      <c r="J3357" s="39"/>
      <c r="K3357" s="246"/>
      <c r="L3357" s="82">
        <v>38362</v>
      </c>
      <c r="M3357" s="82">
        <v>40210</v>
      </c>
      <c r="N3357" t="str">
        <f t="shared" si="112"/>
        <v/>
      </c>
    </row>
    <row r="3358" spans="1:14" hidden="1" outlineLevel="2">
      <c r="A3358" s="285"/>
      <c r="B3358" s="332">
        <f t="shared" si="111"/>
        <v>237</v>
      </c>
      <c r="C3358" s="423" t="s">
        <v>302</v>
      </c>
      <c r="D3358" s="139" t="s">
        <v>301</v>
      </c>
      <c r="E3358" s="42" t="s">
        <v>1156</v>
      </c>
      <c r="F3358" s="87" t="s">
        <v>4676</v>
      </c>
      <c r="G3358" s="246"/>
      <c r="H3358" s="44"/>
      <c r="I3358" s="83"/>
      <c r="J3358" s="39"/>
      <c r="K3358" s="246"/>
      <c r="L3358" s="82">
        <v>38362</v>
      </c>
      <c r="M3358" s="82">
        <v>40210</v>
      </c>
      <c r="N3358" t="str">
        <f t="shared" si="112"/>
        <v/>
      </c>
    </row>
    <row r="3359" spans="1:14" ht="26.4" hidden="1" outlineLevel="2">
      <c r="A3359" s="285"/>
      <c r="B3359" s="332">
        <f t="shared" si="111"/>
        <v>237</v>
      </c>
      <c r="C3359" s="168" t="s">
        <v>2846</v>
      </c>
      <c r="D3359" s="246" t="s">
        <v>121</v>
      </c>
      <c r="E3359" s="42" t="s">
        <v>1156</v>
      </c>
      <c r="F3359" s="87" t="s">
        <v>4676</v>
      </c>
      <c r="G3359" s="246" t="s">
        <v>6520</v>
      </c>
      <c r="H3359" s="44"/>
      <c r="I3359" s="83"/>
      <c r="J3359" s="39"/>
      <c r="K3359" s="246"/>
      <c r="L3359" s="82">
        <v>38362</v>
      </c>
      <c r="M3359" s="82">
        <v>40210</v>
      </c>
      <c r="N3359" t="str">
        <f t="shared" si="112"/>
        <v>DUPLICATE</v>
      </c>
    </row>
    <row r="3360" spans="1:14" hidden="1" outlineLevel="2">
      <c r="A3360" s="285"/>
      <c r="B3360" s="332">
        <f t="shared" si="111"/>
        <v>237</v>
      </c>
      <c r="C3360" s="58" t="s">
        <v>540</v>
      </c>
      <c r="D3360" s="139" t="s">
        <v>541</v>
      </c>
      <c r="E3360" s="42" t="s">
        <v>1156</v>
      </c>
      <c r="F3360" s="87" t="s">
        <v>4676</v>
      </c>
      <c r="G3360" s="246"/>
      <c r="H3360" s="44"/>
      <c r="I3360" s="83"/>
      <c r="J3360" s="39"/>
      <c r="K3360" s="246"/>
      <c r="L3360" s="82">
        <v>40940</v>
      </c>
      <c r="M3360" s="82"/>
      <c r="N3360" t="str">
        <f t="shared" si="112"/>
        <v/>
      </c>
    </row>
    <row r="3361" spans="1:14" hidden="1" outlineLevel="2">
      <c r="A3361" s="285"/>
      <c r="B3361" s="332">
        <f t="shared" si="111"/>
        <v>237</v>
      </c>
      <c r="C3361" s="58" t="s">
        <v>542</v>
      </c>
      <c r="D3361" s="139" t="s">
        <v>543</v>
      </c>
      <c r="E3361" s="42" t="s">
        <v>1156</v>
      </c>
      <c r="F3361" s="87" t="s">
        <v>4676</v>
      </c>
      <c r="G3361" s="246"/>
      <c r="H3361" s="44"/>
      <c r="I3361" s="83"/>
      <c r="J3361" s="39"/>
      <c r="K3361" s="246"/>
      <c r="L3361" s="82">
        <v>40940</v>
      </c>
      <c r="M3361" s="82"/>
      <c r="N3361" t="str">
        <f t="shared" si="112"/>
        <v/>
      </c>
    </row>
    <row r="3362" spans="1:14" hidden="1" outlineLevel="2">
      <c r="A3362" s="285"/>
      <c r="B3362" s="332">
        <f t="shared" si="111"/>
        <v>237</v>
      </c>
      <c r="C3362" s="58" t="s">
        <v>544</v>
      </c>
      <c r="D3362" s="139" t="s">
        <v>85</v>
      </c>
      <c r="E3362" s="42" t="s">
        <v>1156</v>
      </c>
      <c r="F3362" s="87" t="s">
        <v>4676</v>
      </c>
      <c r="G3362" s="246"/>
      <c r="H3362" s="44"/>
      <c r="I3362" s="83"/>
      <c r="J3362" s="39"/>
      <c r="K3362" s="246"/>
      <c r="L3362" s="82"/>
      <c r="M3362" s="82"/>
      <c r="N3362" t="str">
        <f t="shared" si="112"/>
        <v/>
      </c>
    </row>
    <row r="3363" spans="1:14" hidden="1" outlineLevel="2">
      <c r="A3363" s="285"/>
      <c r="B3363" s="332">
        <f t="shared" si="111"/>
        <v>237</v>
      </c>
      <c r="C3363" s="58" t="s">
        <v>545</v>
      </c>
      <c r="D3363" s="139" t="s">
        <v>546</v>
      </c>
      <c r="E3363" s="42" t="s">
        <v>1156</v>
      </c>
      <c r="F3363" s="87" t="s">
        <v>4676</v>
      </c>
      <c r="G3363" s="246"/>
      <c r="H3363" s="44"/>
      <c r="I3363" s="83"/>
      <c r="J3363" s="39"/>
      <c r="K3363" s="246"/>
      <c r="L3363" s="82"/>
      <c r="M3363" s="82"/>
      <c r="N3363" t="str">
        <f t="shared" si="112"/>
        <v/>
      </c>
    </row>
    <row r="3364" spans="1:14" hidden="1" outlineLevel="2">
      <c r="A3364" s="285"/>
      <c r="B3364" s="332">
        <f t="shared" si="111"/>
        <v>237</v>
      </c>
      <c r="C3364" s="58" t="s">
        <v>5202</v>
      </c>
      <c r="D3364" s="139" t="s">
        <v>5201</v>
      </c>
      <c r="E3364" s="42" t="s">
        <v>1156</v>
      </c>
      <c r="F3364" s="87" t="s">
        <v>4676</v>
      </c>
      <c r="G3364" s="246"/>
      <c r="H3364" s="44"/>
      <c r="I3364" s="83"/>
      <c r="J3364" s="39"/>
      <c r="K3364" s="246"/>
      <c r="L3364" s="82">
        <v>38362</v>
      </c>
      <c r="M3364" s="82">
        <v>40210</v>
      </c>
      <c r="N3364" t="str">
        <f t="shared" si="112"/>
        <v/>
      </c>
    </row>
    <row r="3365" spans="1:14" hidden="1" outlineLevel="2">
      <c r="A3365" s="285"/>
      <c r="B3365" s="332">
        <f t="shared" si="111"/>
        <v>237</v>
      </c>
      <c r="C3365" s="423" t="s">
        <v>3439</v>
      </c>
      <c r="D3365" s="139" t="s">
        <v>3438</v>
      </c>
      <c r="E3365" s="42" t="s">
        <v>1156</v>
      </c>
      <c r="F3365" s="87" t="s">
        <v>4676</v>
      </c>
      <c r="G3365" s="246"/>
      <c r="H3365" s="44"/>
      <c r="I3365" s="83"/>
      <c r="J3365" s="39"/>
      <c r="K3365" s="246"/>
      <c r="L3365" s="82">
        <v>38362</v>
      </c>
      <c r="M3365" s="82">
        <v>40210</v>
      </c>
      <c r="N3365" t="str">
        <f t="shared" si="112"/>
        <v/>
      </c>
    </row>
    <row r="3366" spans="1:14" hidden="1" outlineLevel="2">
      <c r="A3366" s="285"/>
      <c r="B3366" s="332">
        <f t="shared" si="111"/>
        <v>237</v>
      </c>
      <c r="C3366" s="58" t="s">
        <v>3081</v>
      </c>
      <c r="D3366" s="139" t="s">
        <v>3080</v>
      </c>
      <c r="E3366" s="42" t="s">
        <v>1156</v>
      </c>
      <c r="F3366" s="87" t="s">
        <v>4676</v>
      </c>
      <c r="G3366" s="246"/>
      <c r="H3366" s="44"/>
      <c r="I3366" s="83"/>
      <c r="J3366" s="39"/>
      <c r="K3366" s="246"/>
      <c r="L3366" s="82">
        <v>38362</v>
      </c>
      <c r="M3366" s="82">
        <v>40210</v>
      </c>
      <c r="N3366" t="str">
        <f t="shared" si="112"/>
        <v/>
      </c>
    </row>
    <row r="3367" spans="1:14" hidden="1" outlineLevel="2">
      <c r="A3367" s="285"/>
      <c r="B3367" s="332">
        <f t="shared" si="111"/>
        <v>237</v>
      </c>
      <c r="C3367" s="58" t="s">
        <v>308</v>
      </c>
      <c r="D3367" s="139" t="s">
        <v>307</v>
      </c>
      <c r="E3367" s="42" t="s">
        <v>1156</v>
      </c>
      <c r="F3367" s="87" t="s">
        <v>4676</v>
      </c>
      <c r="G3367" s="246"/>
      <c r="H3367" s="44"/>
      <c r="I3367" s="83"/>
      <c r="J3367" s="39"/>
      <c r="K3367" s="246"/>
      <c r="L3367" s="82">
        <v>38362</v>
      </c>
      <c r="M3367" s="82">
        <v>40210</v>
      </c>
      <c r="N3367" t="str">
        <f t="shared" si="112"/>
        <v/>
      </c>
    </row>
    <row r="3368" spans="1:14" hidden="1" outlineLevel="2">
      <c r="A3368" s="285"/>
      <c r="B3368" s="332">
        <f t="shared" si="111"/>
        <v>237</v>
      </c>
      <c r="C3368" s="58" t="s">
        <v>3651</v>
      </c>
      <c r="D3368" s="139" t="s">
        <v>3650</v>
      </c>
      <c r="E3368" s="42" t="s">
        <v>1156</v>
      </c>
      <c r="F3368" s="87" t="s">
        <v>4676</v>
      </c>
      <c r="G3368" s="246"/>
      <c r="H3368" s="44"/>
      <c r="I3368" s="83"/>
      <c r="J3368" s="39"/>
      <c r="K3368" s="246"/>
      <c r="L3368" s="82">
        <v>38362</v>
      </c>
      <c r="M3368" s="82">
        <v>40210</v>
      </c>
      <c r="N3368" t="str">
        <f t="shared" si="112"/>
        <v/>
      </c>
    </row>
    <row r="3369" spans="1:14" hidden="1" outlineLevel="2">
      <c r="A3369" s="285"/>
      <c r="B3369" s="332">
        <f t="shared" si="111"/>
        <v>237</v>
      </c>
      <c r="C3369" s="58" t="s">
        <v>5200</v>
      </c>
      <c r="D3369" s="139" t="s">
        <v>5199</v>
      </c>
      <c r="E3369" s="42" t="s">
        <v>1156</v>
      </c>
      <c r="F3369" s="87" t="s">
        <v>4676</v>
      </c>
      <c r="G3369" s="246"/>
      <c r="H3369" s="44"/>
      <c r="I3369" s="83"/>
      <c r="J3369" s="39"/>
      <c r="K3369" s="246"/>
      <c r="L3369" s="82">
        <v>38362</v>
      </c>
      <c r="M3369" s="82">
        <v>40210</v>
      </c>
      <c r="N3369" t="str">
        <f t="shared" si="112"/>
        <v/>
      </c>
    </row>
    <row r="3370" spans="1:14" hidden="1" outlineLevel="2">
      <c r="A3370" s="285"/>
      <c r="B3370" s="332">
        <f t="shared" si="111"/>
        <v>237</v>
      </c>
      <c r="C3370" s="58" t="s">
        <v>3433</v>
      </c>
      <c r="D3370" s="139" t="s">
        <v>3432</v>
      </c>
      <c r="E3370" s="42" t="s">
        <v>1156</v>
      </c>
      <c r="F3370" s="87" t="s">
        <v>4676</v>
      </c>
      <c r="G3370" s="246"/>
      <c r="H3370" s="44"/>
      <c r="I3370" s="83"/>
      <c r="J3370" s="39"/>
      <c r="K3370" s="246"/>
      <c r="L3370" s="82">
        <v>38362</v>
      </c>
      <c r="M3370" s="82">
        <v>40210</v>
      </c>
      <c r="N3370" t="str">
        <f t="shared" si="112"/>
        <v/>
      </c>
    </row>
    <row r="3371" spans="1:14" hidden="1" outlineLevel="2">
      <c r="A3371" s="285"/>
      <c r="B3371" s="332">
        <f t="shared" si="111"/>
        <v>237</v>
      </c>
      <c r="C3371" s="58" t="s">
        <v>312</v>
      </c>
      <c r="D3371" s="139" t="s">
        <v>311</v>
      </c>
      <c r="E3371" s="42" t="s">
        <v>1156</v>
      </c>
      <c r="F3371" s="87" t="s">
        <v>4676</v>
      </c>
      <c r="G3371" s="246"/>
      <c r="H3371" s="44"/>
      <c r="I3371" s="83"/>
      <c r="J3371" s="39"/>
      <c r="K3371" s="246"/>
      <c r="L3371" s="82">
        <v>38362</v>
      </c>
      <c r="M3371" s="82">
        <v>40210</v>
      </c>
      <c r="N3371" t="str">
        <f t="shared" si="112"/>
        <v/>
      </c>
    </row>
    <row r="3372" spans="1:14" hidden="1" outlineLevel="2">
      <c r="A3372" s="285"/>
      <c r="B3372" s="332">
        <f t="shared" si="111"/>
        <v>237</v>
      </c>
      <c r="C3372" s="58" t="s">
        <v>3431</v>
      </c>
      <c r="D3372" s="139" t="s">
        <v>3430</v>
      </c>
      <c r="E3372" s="42" t="s">
        <v>1156</v>
      </c>
      <c r="F3372" s="87" t="s">
        <v>4676</v>
      </c>
      <c r="G3372" s="246"/>
      <c r="H3372" s="44"/>
      <c r="I3372" s="83"/>
      <c r="J3372" s="39"/>
      <c r="K3372" s="246"/>
      <c r="L3372" s="82">
        <v>38362</v>
      </c>
      <c r="M3372" s="82">
        <v>40210</v>
      </c>
      <c r="N3372" t="str">
        <f t="shared" si="112"/>
        <v/>
      </c>
    </row>
    <row r="3373" spans="1:14" hidden="1" outlineLevel="2">
      <c r="A3373" s="285"/>
      <c r="B3373" s="332">
        <f t="shared" si="111"/>
        <v>237</v>
      </c>
      <c r="C3373" s="423" t="s">
        <v>2850</v>
      </c>
      <c r="D3373" s="139" t="s">
        <v>2849</v>
      </c>
      <c r="E3373" s="42" t="s">
        <v>1156</v>
      </c>
      <c r="F3373" s="87" t="s">
        <v>4676</v>
      </c>
      <c r="G3373" s="246"/>
      <c r="H3373" s="44"/>
      <c r="I3373" s="83"/>
      <c r="J3373" s="39"/>
      <c r="K3373" s="246"/>
      <c r="L3373" s="82">
        <v>38362</v>
      </c>
      <c r="M3373" s="82">
        <v>40210</v>
      </c>
      <c r="N3373" t="str">
        <f t="shared" si="112"/>
        <v/>
      </c>
    </row>
    <row r="3374" spans="1:14" hidden="1" outlineLevel="2">
      <c r="A3374" s="285"/>
      <c r="B3374" s="332">
        <f t="shared" si="111"/>
        <v>237</v>
      </c>
      <c r="C3374" s="58" t="s">
        <v>2864</v>
      </c>
      <c r="D3374" s="139" t="s">
        <v>2863</v>
      </c>
      <c r="E3374" s="42" t="s">
        <v>1156</v>
      </c>
      <c r="F3374" s="87" t="s">
        <v>4676</v>
      </c>
      <c r="G3374" s="246"/>
      <c r="H3374" s="44"/>
      <c r="I3374" s="83"/>
      <c r="J3374" s="39"/>
      <c r="K3374" s="246"/>
      <c r="L3374" s="82">
        <v>38362</v>
      </c>
      <c r="M3374" s="82">
        <v>40210</v>
      </c>
      <c r="N3374" t="str">
        <f t="shared" si="112"/>
        <v/>
      </c>
    </row>
    <row r="3375" spans="1:14" hidden="1" outlineLevel="2">
      <c r="A3375" s="285"/>
      <c r="B3375" s="332">
        <f t="shared" si="111"/>
        <v>237</v>
      </c>
      <c r="C3375" s="58" t="s">
        <v>3463</v>
      </c>
      <c r="D3375" s="139" t="s">
        <v>3462</v>
      </c>
      <c r="E3375" s="42" t="s">
        <v>1156</v>
      </c>
      <c r="F3375" s="87" t="s">
        <v>4676</v>
      </c>
      <c r="G3375" s="246"/>
      <c r="H3375" s="44"/>
      <c r="I3375" s="83"/>
      <c r="J3375" s="39"/>
      <c r="K3375" s="246"/>
      <c r="L3375" s="82">
        <v>38362</v>
      </c>
      <c r="M3375" s="82">
        <v>40210</v>
      </c>
      <c r="N3375" t="str">
        <f t="shared" si="112"/>
        <v/>
      </c>
    </row>
    <row r="3376" spans="1:14" hidden="1" outlineLevel="2">
      <c r="A3376" s="285"/>
      <c r="B3376" s="332">
        <f t="shared" si="111"/>
        <v>237</v>
      </c>
      <c r="C3376" s="58" t="s">
        <v>2095</v>
      </c>
      <c r="D3376" s="139" t="s">
        <v>2094</v>
      </c>
      <c r="E3376" s="42" t="s">
        <v>1156</v>
      </c>
      <c r="F3376" s="87" t="s">
        <v>4676</v>
      </c>
      <c r="G3376" s="246"/>
      <c r="H3376" s="44"/>
      <c r="I3376" s="83"/>
      <c r="J3376" s="39"/>
      <c r="K3376" s="246"/>
      <c r="L3376" s="82">
        <v>38362</v>
      </c>
      <c r="M3376" s="82">
        <v>40210</v>
      </c>
      <c r="N3376" t="str">
        <f t="shared" si="112"/>
        <v/>
      </c>
    </row>
    <row r="3377" spans="1:14" hidden="1" outlineLevel="2">
      <c r="A3377" s="285"/>
      <c r="B3377" s="332">
        <f t="shared" si="111"/>
        <v>237</v>
      </c>
      <c r="C3377" s="423" t="s">
        <v>2636</v>
      </c>
      <c r="D3377" s="139" t="s">
        <v>2635</v>
      </c>
      <c r="E3377" s="42" t="s">
        <v>1156</v>
      </c>
      <c r="F3377" s="87" t="s">
        <v>4676</v>
      </c>
      <c r="G3377" s="246"/>
      <c r="H3377" s="44"/>
      <c r="I3377" s="83"/>
      <c r="J3377" s="39"/>
      <c r="K3377" s="246"/>
      <c r="L3377" s="82">
        <v>38362</v>
      </c>
      <c r="M3377" s="82">
        <v>40210</v>
      </c>
      <c r="N3377" t="str">
        <f t="shared" si="112"/>
        <v/>
      </c>
    </row>
    <row r="3378" spans="1:14" hidden="1" outlineLevel="2">
      <c r="A3378" s="285"/>
      <c r="B3378" s="332">
        <f t="shared" si="111"/>
        <v>237</v>
      </c>
      <c r="C3378" s="58" t="s">
        <v>2848</v>
      </c>
      <c r="D3378" s="139" t="s">
        <v>2847</v>
      </c>
      <c r="E3378" s="42" t="s">
        <v>1156</v>
      </c>
      <c r="F3378" s="87" t="s">
        <v>4676</v>
      </c>
      <c r="G3378" s="246"/>
      <c r="H3378" s="44"/>
      <c r="I3378" s="83"/>
      <c r="J3378" s="39"/>
      <c r="K3378" s="246"/>
      <c r="L3378" s="82">
        <v>38362</v>
      </c>
      <c r="M3378" s="82">
        <v>40210</v>
      </c>
      <c r="N3378" t="str">
        <f t="shared" si="112"/>
        <v/>
      </c>
    </row>
    <row r="3379" spans="1:14" hidden="1" outlineLevel="2">
      <c r="A3379" s="285"/>
      <c r="B3379" s="332">
        <f t="shared" si="111"/>
        <v>237</v>
      </c>
      <c r="C3379" s="58" t="s">
        <v>2531</v>
      </c>
      <c r="D3379" s="139" t="s">
        <v>2530</v>
      </c>
      <c r="E3379" s="42" t="s">
        <v>1156</v>
      </c>
      <c r="F3379" s="87" t="s">
        <v>4676</v>
      </c>
      <c r="G3379" s="246"/>
      <c r="H3379" s="44"/>
      <c r="I3379" s="83"/>
      <c r="J3379" s="39"/>
      <c r="K3379" s="246"/>
      <c r="L3379" s="82">
        <v>38362</v>
      </c>
      <c r="M3379" s="82">
        <v>40210</v>
      </c>
      <c r="N3379" t="str">
        <f t="shared" si="112"/>
        <v/>
      </c>
    </row>
    <row r="3380" spans="1:14" hidden="1" outlineLevel="2">
      <c r="A3380" s="285"/>
      <c r="B3380" s="332">
        <f t="shared" si="111"/>
        <v>237</v>
      </c>
      <c r="C3380" s="58" t="s">
        <v>2577</v>
      </c>
      <c r="D3380" s="139" t="s">
        <v>2576</v>
      </c>
      <c r="E3380" s="42" t="s">
        <v>1156</v>
      </c>
      <c r="F3380" s="87" t="s">
        <v>4676</v>
      </c>
      <c r="G3380" s="246"/>
      <c r="H3380" s="44"/>
      <c r="I3380" s="83"/>
      <c r="J3380" s="39"/>
      <c r="K3380" s="246"/>
      <c r="L3380" s="82">
        <v>38362</v>
      </c>
      <c r="M3380" s="82">
        <v>40210</v>
      </c>
      <c r="N3380" t="str">
        <f t="shared" si="112"/>
        <v/>
      </c>
    </row>
    <row r="3381" spans="1:14" hidden="1" outlineLevel="2">
      <c r="A3381" s="285"/>
      <c r="B3381" s="332">
        <f t="shared" si="111"/>
        <v>237</v>
      </c>
      <c r="C3381" s="58" t="s">
        <v>2535</v>
      </c>
      <c r="D3381" s="139" t="s">
        <v>2534</v>
      </c>
      <c r="E3381" s="42" t="s">
        <v>1156</v>
      </c>
      <c r="F3381" s="87" t="s">
        <v>4676</v>
      </c>
      <c r="G3381" s="246"/>
      <c r="H3381" s="44"/>
      <c r="I3381" s="83"/>
      <c r="J3381" s="39"/>
      <c r="K3381" s="246"/>
      <c r="L3381" s="82">
        <v>38362</v>
      </c>
      <c r="M3381" s="82">
        <v>40210</v>
      </c>
      <c r="N3381" t="str">
        <f t="shared" si="112"/>
        <v/>
      </c>
    </row>
    <row r="3382" spans="1:14" hidden="1" outlineLevel="2">
      <c r="A3382" s="285"/>
      <c r="B3382" s="332">
        <f t="shared" si="111"/>
        <v>237</v>
      </c>
      <c r="C3382" s="58" t="s">
        <v>2533</v>
      </c>
      <c r="D3382" s="139" t="s">
        <v>2532</v>
      </c>
      <c r="E3382" s="42" t="s">
        <v>1156</v>
      </c>
      <c r="F3382" s="87" t="s">
        <v>4676</v>
      </c>
      <c r="G3382" s="246"/>
      <c r="H3382" s="44"/>
      <c r="I3382" s="83"/>
      <c r="J3382" s="39"/>
      <c r="K3382" s="246"/>
      <c r="L3382" s="82">
        <v>38362</v>
      </c>
      <c r="M3382" s="82">
        <v>40210</v>
      </c>
      <c r="N3382" t="str">
        <f t="shared" si="112"/>
        <v/>
      </c>
    </row>
    <row r="3383" spans="1:14" hidden="1" outlineLevel="2">
      <c r="A3383" s="285"/>
      <c r="B3383" s="332">
        <f t="shared" si="111"/>
        <v>237</v>
      </c>
      <c r="C3383" s="423" t="s">
        <v>2854</v>
      </c>
      <c r="D3383" s="139" t="s">
        <v>2853</v>
      </c>
      <c r="E3383" s="42" t="s">
        <v>1156</v>
      </c>
      <c r="F3383" s="87" t="s">
        <v>4676</v>
      </c>
      <c r="G3383" s="246"/>
      <c r="H3383" s="44"/>
      <c r="I3383" s="83"/>
      <c r="J3383" s="39"/>
      <c r="K3383" s="246"/>
      <c r="L3383" s="82">
        <v>38362</v>
      </c>
      <c r="M3383" s="82">
        <v>40210</v>
      </c>
      <c r="N3383" t="str">
        <f t="shared" si="112"/>
        <v/>
      </c>
    </row>
    <row r="3384" spans="1:14" hidden="1" outlineLevel="2">
      <c r="A3384" s="285"/>
      <c r="B3384" s="332">
        <f t="shared" si="111"/>
        <v>237</v>
      </c>
      <c r="C3384" s="423" t="s">
        <v>306</v>
      </c>
      <c r="D3384" s="139" t="s">
        <v>305</v>
      </c>
      <c r="E3384" s="42" t="s">
        <v>1156</v>
      </c>
      <c r="F3384" s="87" t="s">
        <v>4676</v>
      </c>
      <c r="G3384" s="246"/>
      <c r="H3384" s="44"/>
      <c r="I3384" s="83"/>
      <c r="J3384" s="39"/>
      <c r="K3384" s="246"/>
      <c r="L3384" s="82">
        <v>38362</v>
      </c>
      <c r="M3384" s="82">
        <v>40210</v>
      </c>
      <c r="N3384" t="str">
        <f t="shared" si="112"/>
        <v/>
      </c>
    </row>
    <row r="3385" spans="1:14" hidden="1" outlineLevel="2">
      <c r="A3385" s="285"/>
      <c r="B3385" s="332">
        <f t="shared" si="111"/>
        <v>237</v>
      </c>
      <c r="C3385" s="423" t="s">
        <v>1781</v>
      </c>
      <c r="D3385" s="139" t="s">
        <v>1780</v>
      </c>
      <c r="E3385" s="42" t="s">
        <v>1156</v>
      </c>
      <c r="F3385" s="87" t="s">
        <v>4676</v>
      </c>
      <c r="G3385" s="246"/>
      <c r="H3385" s="44"/>
      <c r="I3385" s="83"/>
      <c r="J3385" s="39"/>
      <c r="K3385" s="246"/>
      <c r="L3385" s="82">
        <v>38362</v>
      </c>
      <c r="M3385" s="82">
        <v>40210</v>
      </c>
      <c r="N3385" t="str">
        <f t="shared" si="112"/>
        <v/>
      </c>
    </row>
    <row r="3386" spans="1:14" hidden="1" outlineLevel="2">
      <c r="A3386" s="285"/>
      <c r="B3386" s="332">
        <f t="shared" si="111"/>
        <v>237</v>
      </c>
      <c r="C3386" s="423" t="s">
        <v>1776</v>
      </c>
      <c r="D3386" s="139" t="s">
        <v>1775</v>
      </c>
      <c r="E3386" s="42" t="s">
        <v>1156</v>
      </c>
      <c r="F3386" s="87" t="s">
        <v>4676</v>
      </c>
      <c r="G3386" s="246"/>
      <c r="H3386" s="44"/>
      <c r="I3386" s="83"/>
      <c r="J3386" s="39"/>
      <c r="K3386" s="246"/>
      <c r="L3386" s="82">
        <v>38362</v>
      </c>
      <c r="M3386" s="82">
        <v>40210</v>
      </c>
      <c r="N3386" t="str">
        <f t="shared" si="112"/>
        <v/>
      </c>
    </row>
    <row r="3387" spans="1:14" hidden="1" outlineLevel="2">
      <c r="A3387" s="285"/>
      <c r="B3387" s="332">
        <f t="shared" si="111"/>
        <v>237</v>
      </c>
      <c r="C3387" s="58" t="s">
        <v>1772</v>
      </c>
      <c r="D3387" s="139" t="s">
        <v>1771</v>
      </c>
      <c r="E3387" s="42" t="s">
        <v>1156</v>
      </c>
      <c r="F3387" s="87" t="s">
        <v>4676</v>
      </c>
      <c r="G3387" s="246"/>
      <c r="H3387" s="44"/>
      <c r="I3387" s="83"/>
      <c r="J3387" s="39"/>
      <c r="K3387" s="246"/>
      <c r="L3387" s="82">
        <v>38362</v>
      </c>
      <c r="M3387" s="82">
        <v>40210</v>
      </c>
      <c r="N3387" t="str">
        <f t="shared" si="112"/>
        <v/>
      </c>
    </row>
    <row r="3388" spans="1:14" hidden="1" outlineLevel="2">
      <c r="A3388" s="285"/>
      <c r="B3388" s="332">
        <f t="shared" si="111"/>
        <v>237</v>
      </c>
      <c r="C3388" s="423" t="s">
        <v>3437</v>
      </c>
      <c r="D3388" s="139" t="s">
        <v>3436</v>
      </c>
      <c r="E3388" s="42" t="s">
        <v>1156</v>
      </c>
      <c r="F3388" s="87" t="s">
        <v>4676</v>
      </c>
      <c r="G3388" s="246"/>
      <c r="H3388" s="44"/>
      <c r="I3388" s="83"/>
      <c r="J3388" s="39"/>
      <c r="K3388" s="246"/>
      <c r="L3388" s="82">
        <v>38362</v>
      </c>
      <c r="M3388" s="82">
        <v>40210</v>
      </c>
      <c r="N3388" t="str">
        <f t="shared" si="112"/>
        <v/>
      </c>
    </row>
    <row r="3389" spans="1:14" hidden="1" outlineLevel="2">
      <c r="A3389" s="285"/>
      <c r="B3389" s="332">
        <f t="shared" si="111"/>
        <v>237</v>
      </c>
      <c r="C3389" s="58" t="s">
        <v>2523</v>
      </c>
      <c r="D3389" s="139" t="s">
        <v>5205</v>
      </c>
      <c r="E3389" s="42" t="s">
        <v>1156</v>
      </c>
      <c r="F3389" s="87" t="s">
        <v>4676</v>
      </c>
      <c r="G3389" s="246"/>
      <c r="H3389" s="44"/>
      <c r="I3389" s="83"/>
      <c r="J3389" s="39"/>
      <c r="K3389" s="246"/>
      <c r="L3389" s="82">
        <v>38362</v>
      </c>
      <c r="M3389" s="82">
        <v>40210</v>
      </c>
      <c r="N3389" t="str">
        <f t="shared" si="112"/>
        <v/>
      </c>
    </row>
    <row r="3390" spans="1:14" hidden="1" outlineLevel="2">
      <c r="A3390" s="285"/>
      <c r="B3390" s="332">
        <f t="shared" si="111"/>
        <v>237</v>
      </c>
      <c r="C3390" s="58" t="s">
        <v>2087</v>
      </c>
      <c r="D3390" s="139" t="s">
        <v>2086</v>
      </c>
      <c r="E3390" s="42" t="s">
        <v>1156</v>
      </c>
      <c r="F3390" s="87" t="s">
        <v>4676</v>
      </c>
      <c r="G3390" s="246"/>
      <c r="H3390" s="44"/>
      <c r="I3390" s="83"/>
      <c r="J3390" s="39"/>
      <c r="K3390" s="246"/>
      <c r="L3390" s="82">
        <v>38362</v>
      </c>
      <c r="M3390" s="82">
        <v>40210</v>
      </c>
      <c r="N3390" t="str">
        <f t="shared" si="112"/>
        <v/>
      </c>
    </row>
    <row r="3391" spans="1:14" hidden="1" outlineLevel="2">
      <c r="A3391" s="285"/>
      <c r="B3391" s="332">
        <f t="shared" si="111"/>
        <v>237</v>
      </c>
      <c r="C3391" s="58" t="s">
        <v>2089</v>
      </c>
      <c r="D3391" s="139" t="s">
        <v>2088</v>
      </c>
      <c r="E3391" s="42" t="s">
        <v>1156</v>
      </c>
      <c r="F3391" s="87" t="s">
        <v>4676</v>
      </c>
      <c r="G3391" s="246"/>
      <c r="H3391" s="44"/>
      <c r="I3391" s="83"/>
      <c r="J3391" s="39"/>
      <c r="K3391" s="246"/>
      <c r="L3391" s="82">
        <v>38362</v>
      </c>
      <c r="M3391" s="82">
        <v>40210</v>
      </c>
      <c r="N3391" t="str">
        <f t="shared" si="112"/>
        <v/>
      </c>
    </row>
    <row r="3392" spans="1:14" hidden="1" outlineLevel="2">
      <c r="A3392" s="285"/>
      <c r="B3392" s="332">
        <f t="shared" si="111"/>
        <v>237</v>
      </c>
      <c r="C3392" s="58" t="s">
        <v>2097</v>
      </c>
      <c r="D3392" s="139" t="s">
        <v>2096</v>
      </c>
      <c r="E3392" s="42" t="s">
        <v>1156</v>
      </c>
      <c r="F3392" s="87" t="s">
        <v>4676</v>
      </c>
      <c r="G3392" s="246"/>
      <c r="H3392" s="44"/>
      <c r="I3392" s="83"/>
      <c r="J3392" s="39"/>
      <c r="K3392" s="246"/>
      <c r="L3392" s="82">
        <v>38362</v>
      </c>
      <c r="M3392" s="82">
        <v>40210</v>
      </c>
      <c r="N3392" t="str">
        <f t="shared" si="112"/>
        <v/>
      </c>
    </row>
    <row r="3393" spans="1:14" hidden="1" outlineLevel="2">
      <c r="A3393" s="285"/>
      <c r="B3393" s="332">
        <f t="shared" ref="B3393:B3455" si="113">IF(A3393&gt;0,A3393,B3392)</f>
        <v>237</v>
      </c>
      <c r="C3393" s="423" t="s">
        <v>2638</v>
      </c>
      <c r="D3393" s="139" t="s">
        <v>2637</v>
      </c>
      <c r="E3393" s="42" t="s">
        <v>1156</v>
      </c>
      <c r="F3393" s="87" t="s">
        <v>4676</v>
      </c>
      <c r="G3393" s="246"/>
      <c r="H3393" s="44"/>
      <c r="I3393" s="83"/>
      <c r="J3393" s="39"/>
      <c r="K3393" s="246"/>
      <c r="L3393" s="82">
        <v>38362</v>
      </c>
      <c r="M3393" s="82">
        <v>40210</v>
      </c>
      <c r="N3393" t="str">
        <f t="shared" si="112"/>
        <v/>
      </c>
    </row>
    <row r="3394" spans="1:14" hidden="1" outlineLevel="2">
      <c r="A3394" s="285"/>
      <c r="B3394" s="332">
        <f t="shared" si="113"/>
        <v>237</v>
      </c>
      <c r="C3394" s="58" t="s">
        <v>2862</v>
      </c>
      <c r="D3394" s="139" t="s">
        <v>2861</v>
      </c>
      <c r="E3394" s="42" t="s">
        <v>1156</v>
      </c>
      <c r="F3394" s="87" t="s">
        <v>4676</v>
      </c>
      <c r="G3394" s="246"/>
      <c r="H3394" s="44"/>
      <c r="I3394" s="83"/>
      <c r="J3394" s="39"/>
      <c r="K3394" s="246"/>
      <c r="L3394" s="82">
        <v>38362</v>
      </c>
      <c r="M3394" s="82">
        <v>40210</v>
      </c>
      <c r="N3394" t="str">
        <f t="shared" si="112"/>
        <v/>
      </c>
    </row>
    <row r="3395" spans="1:14" hidden="1" outlineLevel="2">
      <c r="A3395" s="285"/>
      <c r="B3395" s="332">
        <f t="shared" si="113"/>
        <v>237</v>
      </c>
      <c r="C3395" s="58" t="s">
        <v>3623</v>
      </c>
      <c r="D3395" s="139" t="s">
        <v>3622</v>
      </c>
      <c r="E3395" s="42" t="s">
        <v>1156</v>
      </c>
      <c r="F3395" s="87" t="s">
        <v>4676</v>
      </c>
      <c r="G3395" s="246"/>
      <c r="H3395" s="44"/>
      <c r="I3395" s="83"/>
      <c r="J3395" s="39"/>
      <c r="K3395" s="246"/>
      <c r="L3395" s="82">
        <v>38362</v>
      </c>
      <c r="M3395" s="82">
        <v>40210</v>
      </c>
      <c r="N3395" t="str">
        <f t="shared" si="112"/>
        <v/>
      </c>
    </row>
    <row r="3396" spans="1:14" hidden="1" outlineLevel="2">
      <c r="A3396" s="285"/>
      <c r="B3396" s="332">
        <f t="shared" si="113"/>
        <v>237</v>
      </c>
      <c r="C3396" s="58" t="s">
        <v>1774</v>
      </c>
      <c r="D3396" s="139" t="s">
        <v>1773</v>
      </c>
      <c r="E3396" s="42" t="s">
        <v>1156</v>
      </c>
      <c r="F3396" s="87" t="s">
        <v>4676</v>
      </c>
      <c r="G3396" s="246"/>
      <c r="H3396" s="44"/>
      <c r="I3396" s="83"/>
      <c r="J3396" s="39"/>
      <c r="K3396" s="246"/>
      <c r="L3396" s="82">
        <v>38362</v>
      </c>
      <c r="M3396" s="82">
        <v>40210</v>
      </c>
      <c r="N3396" t="str">
        <f t="shared" si="112"/>
        <v/>
      </c>
    </row>
    <row r="3397" spans="1:14" hidden="1" outlineLevel="2">
      <c r="A3397" s="285"/>
      <c r="B3397" s="332">
        <f t="shared" si="113"/>
        <v>237</v>
      </c>
      <c r="C3397" s="423" t="s">
        <v>2529</v>
      </c>
      <c r="D3397" s="139" t="s">
        <v>2528</v>
      </c>
      <c r="E3397" s="42" t="s">
        <v>1156</v>
      </c>
      <c r="F3397" s="87" t="s">
        <v>4676</v>
      </c>
      <c r="G3397" s="246"/>
      <c r="H3397" s="44"/>
      <c r="I3397" s="83"/>
      <c r="J3397" s="39"/>
      <c r="K3397" s="246"/>
      <c r="L3397" s="82">
        <v>38362</v>
      </c>
      <c r="M3397" s="82">
        <v>40210</v>
      </c>
      <c r="N3397" t="str">
        <f t="shared" si="112"/>
        <v/>
      </c>
    </row>
    <row r="3398" spans="1:14" hidden="1" outlineLevel="2">
      <c r="A3398" s="285"/>
      <c r="B3398" s="332">
        <f t="shared" si="113"/>
        <v>237</v>
      </c>
      <c r="C3398" s="424" t="s">
        <v>1090</v>
      </c>
      <c r="D3398" s="246" t="s">
        <v>4677</v>
      </c>
      <c r="E3398" s="42" t="s">
        <v>1156</v>
      </c>
      <c r="F3398" s="87" t="s">
        <v>4676</v>
      </c>
      <c r="G3398" s="246"/>
      <c r="H3398" s="44"/>
      <c r="I3398" s="83"/>
      <c r="J3398" s="39"/>
      <c r="K3398" s="246"/>
      <c r="L3398" s="82">
        <v>38362</v>
      </c>
      <c r="M3398" s="82">
        <v>40210</v>
      </c>
      <c r="N3398" t="str">
        <f t="shared" si="112"/>
        <v/>
      </c>
    </row>
    <row r="3399" spans="1:14" hidden="1" outlineLevel="2">
      <c r="A3399" s="285"/>
      <c r="B3399" s="332">
        <f t="shared" si="113"/>
        <v>237</v>
      </c>
      <c r="C3399" s="58" t="s">
        <v>3562</v>
      </c>
      <c r="D3399" s="139" t="s">
        <v>2639</v>
      </c>
      <c r="E3399" s="42" t="s">
        <v>1156</v>
      </c>
      <c r="F3399" s="87" t="s">
        <v>4676</v>
      </c>
      <c r="G3399" s="246"/>
      <c r="H3399" s="44"/>
      <c r="I3399" s="83"/>
      <c r="J3399" s="39"/>
      <c r="K3399" s="246"/>
      <c r="L3399" s="82">
        <v>38362</v>
      </c>
      <c r="M3399" s="82">
        <v>40210</v>
      </c>
      <c r="N3399" t="str">
        <f t="shared" si="112"/>
        <v/>
      </c>
    </row>
    <row r="3400" spans="1:14" hidden="1" outlineLevel="2">
      <c r="A3400" s="285"/>
      <c r="B3400" s="332">
        <f t="shared" si="113"/>
        <v>237</v>
      </c>
      <c r="C3400" s="423" t="s">
        <v>3649</v>
      </c>
      <c r="D3400" s="139" t="s">
        <v>3648</v>
      </c>
      <c r="E3400" s="42" t="s">
        <v>1156</v>
      </c>
      <c r="F3400" s="87" t="s">
        <v>4676</v>
      </c>
      <c r="G3400" s="246"/>
      <c r="H3400" s="44"/>
      <c r="I3400" s="83"/>
      <c r="J3400" s="39"/>
      <c r="K3400" s="246"/>
      <c r="L3400" s="82">
        <v>38362</v>
      </c>
      <c r="M3400" s="82">
        <v>40210</v>
      </c>
      <c r="N3400" t="str">
        <f t="shared" si="112"/>
        <v/>
      </c>
    </row>
    <row r="3401" spans="1:14" hidden="1" outlineLevel="2">
      <c r="A3401" s="285"/>
      <c r="B3401" s="332">
        <f t="shared" si="113"/>
        <v>237</v>
      </c>
      <c r="C3401" s="58" t="s">
        <v>3471</v>
      </c>
      <c r="D3401" s="139" t="s">
        <v>3470</v>
      </c>
      <c r="E3401" s="42" t="s">
        <v>1156</v>
      </c>
      <c r="F3401" s="87" t="s">
        <v>4676</v>
      </c>
      <c r="G3401" s="246"/>
      <c r="H3401" s="44"/>
      <c r="I3401" s="83"/>
      <c r="J3401" s="39"/>
      <c r="K3401" s="246"/>
      <c r="L3401" s="82">
        <v>38362</v>
      </c>
      <c r="M3401" s="82">
        <v>40210</v>
      </c>
      <c r="N3401" t="str">
        <f t="shared" si="112"/>
        <v>DUPLICATE</v>
      </c>
    </row>
    <row r="3402" spans="1:14" hidden="1" outlineLevel="2">
      <c r="A3402" s="285"/>
      <c r="B3402" s="332">
        <f t="shared" si="113"/>
        <v>237</v>
      </c>
      <c r="C3402" s="58" t="s">
        <v>1779</v>
      </c>
      <c r="D3402" s="139" t="s">
        <v>3652</v>
      </c>
      <c r="E3402" s="42" t="s">
        <v>1156</v>
      </c>
      <c r="F3402" s="87" t="s">
        <v>4676</v>
      </c>
      <c r="G3402" s="246"/>
      <c r="H3402" s="44"/>
      <c r="I3402" s="83"/>
      <c r="J3402" s="39"/>
      <c r="K3402" s="246"/>
      <c r="L3402" s="82">
        <v>38362</v>
      </c>
      <c r="M3402" s="82">
        <v>40210</v>
      </c>
      <c r="N3402" t="str">
        <f t="shared" si="112"/>
        <v/>
      </c>
    </row>
    <row r="3403" spans="1:14" hidden="1" outlineLevel="2">
      <c r="A3403" s="285"/>
      <c r="B3403" s="332">
        <f t="shared" si="113"/>
        <v>237</v>
      </c>
      <c r="C3403" s="423" t="s">
        <v>2093</v>
      </c>
      <c r="D3403" s="139" t="s">
        <v>2092</v>
      </c>
      <c r="E3403" s="42" t="s">
        <v>1156</v>
      </c>
      <c r="F3403" s="87" t="s">
        <v>4676</v>
      </c>
      <c r="G3403" s="246"/>
      <c r="H3403" s="44"/>
      <c r="I3403" s="83"/>
      <c r="J3403" s="39"/>
      <c r="K3403" s="246"/>
      <c r="L3403" s="82">
        <v>38362</v>
      </c>
      <c r="M3403" s="82">
        <v>40210</v>
      </c>
      <c r="N3403" t="str">
        <f t="shared" si="112"/>
        <v/>
      </c>
    </row>
    <row r="3404" spans="1:14" hidden="1" outlineLevel="2">
      <c r="A3404" s="285"/>
      <c r="B3404" s="332">
        <f t="shared" si="113"/>
        <v>237</v>
      </c>
      <c r="C3404" s="423" t="s">
        <v>3461</v>
      </c>
      <c r="D3404" s="139" t="s">
        <v>3460</v>
      </c>
      <c r="E3404" s="42" t="s">
        <v>1156</v>
      </c>
      <c r="F3404" s="87" t="s">
        <v>4676</v>
      </c>
      <c r="G3404" s="246"/>
      <c r="H3404" s="44"/>
      <c r="I3404" s="83"/>
      <c r="J3404" s="39"/>
      <c r="K3404" s="246"/>
      <c r="L3404" s="82">
        <v>38362</v>
      </c>
      <c r="M3404" s="82">
        <v>40210</v>
      </c>
      <c r="N3404" t="str">
        <f t="shared" si="112"/>
        <v/>
      </c>
    </row>
    <row r="3405" spans="1:14" hidden="1" outlineLevel="2">
      <c r="A3405" s="285"/>
      <c r="B3405" s="332">
        <f t="shared" si="113"/>
        <v>237</v>
      </c>
      <c r="C3405" s="58" t="s">
        <v>2860</v>
      </c>
      <c r="D3405" s="139" t="s">
        <v>2859</v>
      </c>
      <c r="E3405" s="42" t="s">
        <v>1156</v>
      </c>
      <c r="F3405" s="87" t="s">
        <v>4676</v>
      </c>
      <c r="G3405" s="246"/>
      <c r="H3405" s="44"/>
      <c r="I3405" s="83"/>
      <c r="J3405" s="39"/>
      <c r="K3405" s="246"/>
      <c r="L3405" s="82">
        <v>38362</v>
      </c>
      <c r="M3405" s="82">
        <v>40210</v>
      </c>
      <c r="N3405" t="str">
        <f t="shared" si="112"/>
        <v/>
      </c>
    </row>
    <row r="3406" spans="1:14" hidden="1" outlineLevel="2">
      <c r="A3406" s="285"/>
      <c r="B3406" s="332">
        <f t="shared" si="113"/>
        <v>237</v>
      </c>
      <c r="C3406" s="423" t="s">
        <v>2081</v>
      </c>
      <c r="D3406" s="139" t="s">
        <v>2865</v>
      </c>
      <c r="E3406" s="42" t="s">
        <v>1156</v>
      </c>
      <c r="F3406" s="87" t="s">
        <v>4676</v>
      </c>
      <c r="G3406" s="246"/>
      <c r="H3406" s="44"/>
      <c r="I3406" s="83"/>
      <c r="J3406" s="39"/>
      <c r="K3406" s="246"/>
      <c r="L3406" s="82">
        <v>38362</v>
      </c>
      <c r="M3406" s="82">
        <v>40210</v>
      </c>
      <c r="N3406" t="str">
        <f t="shared" si="112"/>
        <v/>
      </c>
    </row>
    <row r="3407" spans="1:14" hidden="1" outlineLevel="2" collapsed="1">
      <c r="A3407" s="285"/>
      <c r="B3407" s="332">
        <f t="shared" si="113"/>
        <v>237</v>
      </c>
      <c r="C3407" s="423" t="s">
        <v>549</v>
      </c>
      <c r="D3407" s="139" t="s">
        <v>550</v>
      </c>
      <c r="E3407" s="42" t="s">
        <v>1156</v>
      </c>
      <c r="F3407" s="87" t="s">
        <v>4676</v>
      </c>
      <c r="G3407" s="246"/>
      <c r="H3407" s="44"/>
      <c r="I3407" s="83"/>
      <c r="J3407" s="39"/>
      <c r="K3407" s="246"/>
      <c r="L3407" s="82">
        <v>40940</v>
      </c>
      <c r="M3407" s="82"/>
      <c r="N3407" t="str">
        <f t="shared" ref="N3407:N3455" si="114">IF(D3407="NA","",IF(COUNTIF($D$2:$D$4998,D3407)&gt;1,"DUPLICATE",""))</f>
        <v/>
      </c>
    </row>
    <row r="3408" spans="1:14" hidden="1" outlineLevel="2">
      <c r="A3408" s="285"/>
      <c r="B3408" s="332">
        <f t="shared" si="113"/>
        <v>237</v>
      </c>
      <c r="C3408" s="58" t="s">
        <v>1770</v>
      </c>
      <c r="D3408" s="139" t="s">
        <v>1769</v>
      </c>
      <c r="E3408" s="42" t="s">
        <v>1156</v>
      </c>
      <c r="F3408" s="87" t="s">
        <v>4676</v>
      </c>
      <c r="G3408" s="246"/>
      <c r="H3408" s="44"/>
      <c r="I3408" s="83"/>
      <c r="J3408" s="39"/>
      <c r="K3408" s="246"/>
      <c r="L3408" s="82">
        <v>38362</v>
      </c>
      <c r="M3408" s="82">
        <v>40210</v>
      </c>
      <c r="N3408" t="str">
        <f t="shared" si="114"/>
        <v/>
      </c>
    </row>
    <row r="3409" spans="1:14" hidden="1" outlineLevel="2">
      <c r="A3409" s="285"/>
      <c r="B3409" s="332">
        <f t="shared" si="113"/>
        <v>237</v>
      </c>
      <c r="C3409" s="58" t="s">
        <v>3083</v>
      </c>
      <c r="D3409" s="139" t="s">
        <v>3082</v>
      </c>
      <c r="E3409" s="42" t="s">
        <v>1156</v>
      </c>
      <c r="F3409" s="87" t="s">
        <v>4676</v>
      </c>
      <c r="G3409" s="246"/>
      <c r="H3409" s="44"/>
      <c r="I3409" s="83"/>
      <c r="J3409" s="39"/>
      <c r="K3409" s="246"/>
      <c r="L3409" s="82">
        <v>38362</v>
      </c>
      <c r="M3409" s="82">
        <v>40210</v>
      </c>
      <c r="N3409" t="str">
        <f t="shared" si="114"/>
        <v/>
      </c>
    </row>
    <row r="3410" spans="1:14" hidden="1" outlineLevel="2">
      <c r="A3410" s="285"/>
      <c r="B3410" s="332">
        <f t="shared" si="113"/>
        <v>237</v>
      </c>
      <c r="C3410" s="58" t="s">
        <v>3085</v>
      </c>
      <c r="D3410" s="139" t="s">
        <v>3084</v>
      </c>
      <c r="E3410" s="42" t="s">
        <v>1156</v>
      </c>
      <c r="F3410" s="87" t="s">
        <v>4676</v>
      </c>
      <c r="G3410" s="246"/>
      <c r="H3410" s="44"/>
      <c r="I3410" s="83"/>
      <c r="J3410" s="39"/>
      <c r="K3410" s="246"/>
      <c r="L3410" s="82">
        <v>38362</v>
      </c>
      <c r="M3410" s="82">
        <v>40210</v>
      </c>
      <c r="N3410" t="str">
        <f t="shared" si="114"/>
        <v/>
      </c>
    </row>
    <row r="3411" spans="1:14" hidden="1" outlineLevel="2">
      <c r="A3411" s="285"/>
      <c r="B3411" s="332">
        <f t="shared" si="113"/>
        <v>237</v>
      </c>
      <c r="C3411" s="58" t="s">
        <v>1724</v>
      </c>
      <c r="D3411" s="139" t="s">
        <v>313</v>
      </c>
      <c r="E3411" s="42" t="s">
        <v>1156</v>
      </c>
      <c r="F3411" s="87" t="s">
        <v>4676</v>
      </c>
      <c r="G3411" s="246"/>
      <c r="H3411" s="44"/>
      <c r="I3411" s="83"/>
      <c r="J3411" s="39"/>
      <c r="K3411" s="246"/>
      <c r="L3411" s="82">
        <v>38362</v>
      </c>
      <c r="M3411" s="82">
        <v>40210</v>
      </c>
      <c r="N3411" t="str">
        <f t="shared" si="114"/>
        <v/>
      </c>
    </row>
    <row r="3412" spans="1:14" hidden="1" outlineLevel="2">
      <c r="A3412" s="285"/>
      <c r="B3412" s="332">
        <f t="shared" si="113"/>
        <v>237</v>
      </c>
      <c r="C3412" s="58" t="s">
        <v>1766</v>
      </c>
      <c r="D3412" s="139" t="s">
        <v>2536</v>
      </c>
      <c r="E3412" s="42" t="s">
        <v>1156</v>
      </c>
      <c r="F3412" s="87" t="s">
        <v>4676</v>
      </c>
      <c r="G3412" s="246"/>
      <c r="H3412" s="44"/>
      <c r="I3412" s="83"/>
      <c r="J3412" s="39"/>
      <c r="K3412" s="246"/>
      <c r="L3412" s="82">
        <v>38362</v>
      </c>
      <c r="M3412" s="82">
        <v>40210</v>
      </c>
      <c r="N3412" t="str">
        <f t="shared" si="114"/>
        <v/>
      </c>
    </row>
    <row r="3413" spans="1:14" hidden="1" outlineLevel="2">
      <c r="A3413" s="285"/>
      <c r="B3413" s="332">
        <f t="shared" si="113"/>
        <v>237</v>
      </c>
      <c r="C3413" s="58" t="s">
        <v>2527</v>
      </c>
      <c r="D3413" s="139" t="s">
        <v>2526</v>
      </c>
      <c r="E3413" s="42" t="s">
        <v>1156</v>
      </c>
      <c r="F3413" s="87" t="s">
        <v>4676</v>
      </c>
      <c r="G3413" s="246"/>
      <c r="H3413" s="44"/>
      <c r="I3413" s="83"/>
      <c r="J3413" s="39"/>
      <c r="K3413" s="246"/>
      <c r="L3413" s="82">
        <v>38362</v>
      </c>
      <c r="M3413" s="82">
        <v>40210</v>
      </c>
      <c r="N3413" t="str">
        <f t="shared" si="114"/>
        <v/>
      </c>
    </row>
    <row r="3414" spans="1:14" hidden="1" outlineLevel="2">
      <c r="A3414" s="285"/>
      <c r="B3414" s="332">
        <f t="shared" si="113"/>
        <v>237</v>
      </c>
      <c r="C3414" s="58" t="s">
        <v>2525</v>
      </c>
      <c r="D3414" s="139" t="s">
        <v>2524</v>
      </c>
      <c r="E3414" s="42" t="s">
        <v>1156</v>
      </c>
      <c r="F3414" s="87" t="s">
        <v>4676</v>
      </c>
      <c r="G3414" s="246"/>
      <c r="H3414" s="44"/>
      <c r="I3414" s="83"/>
      <c r="J3414" s="39"/>
      <c r="K3414" s="246"/>
      <c r="L3414" s="82">
        <v>38362</v>
      </c>
      <c r="M3414" s="82">
        <v>40210</v>
      </c>
      <c r="N3414" t="str">
        <f t="shared" si="114"/>
        <v/>
      </c>
    </row>
    <row r="3415" spans="1:14" hidden="1" outlineLevel="2">
      <c r="A3415" s="285"/>
      <c r="B3415" s="332">
        <f t="shared" si="113"/>
        <v>237</v>
      </c>
      <c r="C3415" s="58" t="s">
        <v>5204</v>
      </c>
      <c r="D3415" s="139" t="s">
        <v>5203</v>
      </c>
      <c r="E3415" s="42" t="s">
        <v>1156</v>
      </c>
      <c r="F3415" s="87" t="s">
        <v>4676</v>
      </c>
      <c r="G3415" s="246"/>
      <c r="H3415" s="44"/>
      <c r="I3415" s="83"/>
      <c r="J3415" s="39"/>
      <c r="K3415" s="246"/>
      <c r="L3415" s="82">
        <v>38362</v>
      </c>
      <c r="M3415" s="82">
        <v>40210</v>
      </c>
      <c r="N3415" t="str">
        <f t="shared" si="114"/>
        <v/>
      </c>
    </row>
    <row r="3416" spans="1:14" hidden="1" outlineLevel="2">
      <c r="A3416" s="285"/>
      <c r="B3416" s="332">
        <f t="shared" si="113"/>
        <v>237</v>
      </c>
      <c r="C3416" s="58" t="s">
        <v>2845</v>
      </c>
      <c r="D3416" s="139" t="s">
        <v>2844</v>
      </c>
      <c r="E3416" s="42" t="s">
        <v>1156</v>
      </c>
      <c r="F3416" s="87" t="s">
        <v>4676</v>
      </c>
      <c r="G3416" s="246"/>
      <c r="H3416" s="44"/>
      <c r="I3416" s="83"/>
      <c r="J3416" s="39"/>
      <c r="K3416" s="246"/>
      <c r="L3416" s="82">
        <v>38362</v>
      </c>
      <c r="M3416" s="82">
        <v>40210</v>
      </c>
      <c r="N3416" t="str">
        <f t="shared" si="114"/>
        <v/>
      </c>
    </row>
    <row r="3417" spans="1:14" hidden="1" outlineLevel="2">
      <c r="A3417" s="285"/>
      <c r="B3417" s="332">
        <f t="shared" si="113"/>
        <v>237</v>
      </c>
      <c r="C3417" s="58" t="s">
        <v>3469</v>
      </c>
      <c r="D3417" s="139" t="s">
        <v>3468</v>
      </c>
      <c r="E3417" s="42" t="s">
        <v>1156</v>
      </c>
      <c r="F3417" s="87" t="s">
        <v>4676</v>
      </c>
      <c r="G3417" s="246"/>
      <c r="H3417" s="44"/>
      <c r="I3417" s="83"/>
      <c r="J3417" s="39"/>
      <c r="K3417" s="246"/>
      <c r="L3417" s="82">
        <v>38362</v>
      </c>
      <c r="M3417" s="82">
        <v>40210</v>
      </c>
      <c r="N3417" t="str">
        <f t="shared" si="114"/>
        <v/>
      </c>
    </row>
    <row r="3418" spans="1:14" hidden="1" outlineLevel="2">
      <c r="A3418" s="285"/>
      <c r="B3418" s="332">
        <f t="shared" si="113"/>
        <v>237</v>
      </c>
      <c r="C3418" s="58" t="s">
        <v>2856</v>
      </c>
      <c r="D3418" s="139" t="s">
        <v>2855</v>
      </c>
      <c r="E3418" s="42" t="s">
        <v>1156</v>
      </c>
      <c r="F3418" s="87" t="s">
        <v>4676</v>
      </c>
      <c r="G3418" s="246"/>
      <c r="H3418" s="44"/>
      <c r="I3418" s="83"/>
      <c r="J3418" s="39"/>
      <c r="K3418" s="246"/>
      <c r="L3418" s="82">
        <v>38362</v>
      </c>
      <c r="M3418" s="82">
        <v>40210</v>
      </c>
      <c r="N3418" t="str">
        <f t="shared" si="114"/>
        <v/>
      </c>
    </row>
    <row r="3419" spans="1:14" hidden="1" outlineLevel="2">
      <c r="A3419" s="285"/>
      <c r="B3419" s="332">
        <f t="shared" si="113"/>
        <v>237</v>
      </c>
      <c r="C3419" s="58" t="s">
        <v>2634</v>
      </c>
      <c r="D3419" s="139" t="s">
        <v>2578</v>
      </c>
      <c r="E3419" s="42" t="s">
        <v>1156</v>
      </c>
      <c r="F3419" s="87" t="s">
        <v>4676</v>
      </c>
      <c r="G3419" s="246"/>
      <c r="H3419" s="44"/>
      <c r="I3419" s="83"/>
      <c r="J3419" s="39"/>
      <c r="K3419" s="246"/>
      <c r="L3419" s="82">
        <v>38362</v>
      </c>
      <c r="M3419" s="82">
        <v>40210</v>
      </c>
      <c r="N3419" t="str">
        <f t="shared" si="114"/>
        <v/>
      </c>
    </row>
    <row r="3420" spans="1:14" hidden="1" outlineLevel="2">
      <c r="A3420" s="285"/>
      <c r="B3420" s="332">
        <f t="shared" si="113"/>
        <v>237</v>
      </c>
      <c r="C3420" s="58" t="s">
        <v>2575</v>
      </c>
      <c r="D3420" s="139" t="s">
        <v>2574</v>
      </c>
      <c r="E3420" s="42" t="s">
        <v>1156</v>
      </c>
      <c r="F3420" s="87" t="s">
        <v>4676</v>
      </c>
      <c r="G3420" s="246"/>
      <c r="H3420" s="44"/>
      <c r="I3420" s="83"/>
      <c r="J3420" s="39"/>
      <c r="K3420" s="246"/>
      <c r="L3420" s="82">
        <v>38362</v>
      </c>
      <c r="M3420" s="82">
        <v>40210</v>
      </c>
      <c r="N3420" t="str">
        <f t="shared" si="114"/>
        <v/>
      </c>
    </row>
    <row r="3421" spans="1:14" hidden="1" outlineLevel="2">
      <c r="A3421" s="285"/>
      <c r="B3421" s="332">
        <f t="shared" si="113"/>
        <v>237</v>
      </c>
      <c r="C3421" s="58" t="s">
        <v>547</v>
      </c>
      <c r="D3421" s="139" t="s">
        <v>548</v>
      </c>
      <c r="E3421" s="42" t="s">
        <v>1156</v>
      </c>
      <c r="F3421" s="87" t="s">
        <v>4676</v>
      </c>
      <c r="G3421" s="246"/>
      <c r="H3421" s="44"/>
      <c r="I3421" s="83"/>
      <c r="J3421" s="39"/>
      <c r="K3421" s="246"/>
      <c r="L3421" s="98">
        <v>40940</v>
      </c>
      <c r="M3421" s="82"/>
      <c r="N3421" t="str">
        <f t="shared" si="114"/>
        <v/>
      </c>
    </row>
    <row r="3422" spans="1:14" hidden="1" outlineLevel="2">
      <c r="A3422" s="285"/>
      <c r="B3422" s="332">
        <f t="shared" si="113"/>
        <v>237</v>
      </c>
      <c r="C3422" s="58" t="s">
        <v>2858</v>
      </c>
      <c r="D3422" s="139" t="s">
        <v>2857</v>
      </c>
      <c r="E3422" s="42" t="s">
        <v>1156</v>
      </c>
      <c r="F3422" s="87" t="s">
        <v>4676</v>
      </c>
      <c r="G3422" s="246"/>
      <c r="H3422" s="44"/>
      <c r="I3422" s="83"/>
      <c r="J3422" s="39"/>
      <c r="K3422" s="246"/>
      <c r="L3422" s="82">
        <v>38362</v>
      </c>
      <c r="M3422" s="82">
        <v>40210</v>
      </c>
      <c r="N3422" t="str">
        <f t="shared" si="114"/>
        <v/>
      </c>
    </row>
    <row r="3423" spans="1:14" hidden="1" outlineLevel="2">
      <c r="A3423" s="285"/>
      <c r="B3423" s="332">
        <f t="shared" si="113"/>
        <v>237</v>
      </c>
      <c r="C3423" s="58" t="s">
        <v>1768</v>
      </c>
      <c r="D3423" s="139" t="s">
        <v>1767</v>
      </c>
      <c r="E3423" s="42" t="s">
        <v>1156</v>
      </c>
      <c r="F3423" s="87" t="s">
        <v>4676</v>
      </c>
      <c r="G3423" s="246"/>
      <c r="H3423" s="44"/>
      <c r="I3423" s="83"/>
      <c r="J3423" s="39"/>
      <c r="K3423" s="246"/>
      <c r="L3423" s="82">
        <v>38362</v>
      </c>
      <c r="M3423" s="82">
        <v>40210</v>
      </c>
      <c r="N3423" t="str">
        <f t="shared" si="114"/>
        <v/>
      </c>
    </row>
    <row r="3424" spans="1:14" hidden="1" outlineLevel="2">
      <c r="A3424" s="285"/>
      <c r="B3424" s="332">
        <f t="shared" si="113"/>
        <v>237</v>
      </c>
      <c r="C3424" s="58" t="s">
        <v>4960</v>
      </c>
      <c r="D3424" s="139" t="s">
        <v>3472</v>
      </c>
      <c r="E3424" s="42" t="s">
        <v>1156</v>
      </c>
      <c r="F3424" s="87" t="s">
        <v>4676</v>
      </c>
      <c r="G3424" s="246"/>
      <c r="H3424" s="44"/>
      <c r="I3424" s="83"/>
      <c r="J3424" s="39"/>
      <c r="K3424" s="246"/>
      <c r="L3424" s="82">
        <v>38362</v>
      </c>
      <c r="M3424" s="82">
        <v>40210</v>
      </c>
      <c r="N3424" t="str">
        <f t="shared" si="114"/>
        <v/>
      </c>
    </row>
    <row r="3425" spans="1:14" hidden="1" outlineLevel="2">
      <c r="A3425" s="285"/>
      <c r="B3425" s="332">
        <f t="shared" si="113"/>
        <v>237</v>
      </c>
      <c r="C3425" s="58" t="s">
        <v>3467</v>
      </c>
      <c r="D3425" s="139" t="s">
        <v>3466</v>
      </c>
      <c r="E3425" s="42" t="s">
        <v>1156</v>
      </c>
      <c r="F3425" s="87" t="s">
        <v>4676</v>
      </c>
      <c r="G3425" s="246"/>
      <c r="H3425" s="44"/>
      <c r="I3425" s="83"/>
      <c r="J3425" s="39"/>
      <c r="K3425" s="246"/>
      <c r="L3425" s="82">
        <v>38362</v>
      </c>
      <c r="M3425" s="82">
        <v>40210</v>
      </c>
      <c r="N3425" t="str">
        <f t="shared" si="114"/>
        <v/>
      </c>
    </row>
    <row r="3426" spans="1:14" hidden="1" outlineLevel="2">
      <c r="A3426" s="285"/>
      <c r="B3426" s="332">
        <f t="shared" si="113"/>
        <v>237</v>
      </c>
      <c r="C3426" s="58" t="s">
        <v>3079</v>
      </c>
      <c r="D3426" s="139" t="s">
        <v>3078</v>
      </c>
      <c r="E3426" s="42" t="s">
        <v>1156</v>
      </c>
      <c r="F3426" s="87" t="s">
        <v>4676</v>
      </c>
      <c r="G3426" s="246"/>
      <c r="H3426" s="44"/>
      <c r="I3426" s="83"/>
      <c r="J3426" s="39"/>
      <c r="K3426" s="246"/>
      <c r="L3426" s="82">
        <v>38362</v>
      </c>
      <c r="M3426" s="82">
        <v>40210</v>
      </c>
      <c r="N3426" t="str">
        <f t="shared" si="114"/>
        <v/>
      </c>
    </row>
    <row r="3427" spans="1:14" hidden="1" outlineLevel="2">
      <c r="A3427" s="285"/>
      <c r="B3427" s="332">
        <f t="shared" si="113"/>
        <v>237</v>
      </c>
      <c r="C3427" s="58" t="s">
        <v>3435</v>
      </c>
      <c r="D3427" s="139" t="s">
        <v>3434</v>
      </c>
      <c r="E3427" s="42" t="s">
        <v>1156</v>
      </c>
      <c r="F3427" s="87" t="s">
        <v>4676</v>
      </c>
      <c r="G3427" s="246"/>
      <c r="H3427" s="44"/>
      <c r="I3427" s="83"/>
      <c r="J3427" s="39"/>
      <c r="K3427" s="246"/>
      <c r="L3427" s="82">
        <v>38362</v>
      </c>
      <c r="M3427" s="82">
        <v>40210</v>
      </c>
      <c r="N3427" t="str">
        <f t="shared" si="114"/>
        <v/>
      </c>
    </row>
    <row r="3428" spans="1:14" hidden="1" outlineLevel="2">
      <c r="A3428" s="285"/>
      <c r="B3428" s="332">
        <f t="shared" si="113"/>
        <v>237</v>
      </c>
      <c r="C3428" s="58" t="s">
        <v>310</v>
      </c>
      <c r="D3428" s="139" t="s">
        <v>309</v>
      </c>
      <c r="E3428" s="42" t="s">
        <v>1156</v>
      </c>
      <c r="F3428" s="87" t="s">
        <v>4676</v>
      </c>
      <c r="G3428" s="246"/>
      <c r="H3428" s="44"/>
      <c r="I3428" s="83"/>
      <c r="J3428" s="39"/>
      <c r="K3428" s="246"/>
      <c r="L3428" s="82">
        <v>38362</v>
      </c>
      <c r="M3428" s="82">
        <v>40210</v>
      </c>
      <c r="N3428" t="str">
        <f t="shared" si="114"/>
        <v/>
      </c>
    </row>
    <row r="3429" spans="1:14" hidden="1" outlineLevel="2">
      <c r="A3429" s="285"/>
      <c r="B3429" s="332">
        <f t="shared" si="113"/>
        <v>237</v>
      </c>
      <c r="C3429" s="58" t="s">
        <v>3621</v>
      </c>
      <c r="D3429" s="139" t="s">
        <v>3620</v>
      </c>
      <c r="E3429" s="42" t="s">
        <v>1156</v>
      </c>
      <c r="F3429" s="87" t="s">
        <v>4676</v>
      </c>
      <c r="G3429" s="246"/>
      <c r="H3429" s="44"/>
      <c r="I3429" s="83"/>
      <c r="J3429" s="39"/>
      <c r="K3429" s="246"/>
      <c r="L3429" s="82">
        <v>38362</v>
      </c>
      <c r="M3429" s="82">
        <v>40210</v>
      </c>
      <c r="N3429" t="str">
        <f t="shared" si="114"/>
        <v/>
      </c>
    </row>
    <row r="3430" spans="1:14" hidden="1" outlineLevel="2">
      <c r="A3430" s="285"/>
      <c r="B3430" s="332">
        <f t="shared" si="113"/>
        <v>237</v>
      </c>
      <c r="C3430" s="58" t="s">
        <v>2085</v>
      </c>
      <c r="D3430" s="139" t="s">
        <v>2084</v>
      </c>
      <c r="E3430" s="42" t="s">
        <v>1156</v>
      </c>
      <c r="F3430" s="87" t="s">
        <v>4676</v>
      </c>
      <c r="G3430" s="246"/>
      <c r="H3430" s="44"/>
      <c r="I3430" s="83"/>
      <c r="J3430" s="39"/>
      <c r="K3430" s="246"/>
      <c r="L3430" s="82">
        <v>38362</v>
      </c>
      <c r="M3430" s="82">
        <v>40210</v>
      </c>
      <c r="N3430" t="str">
        <f t="shared" si="114"/>
        <v/>
      </c>
    </row>
    <row r="3431" spans="1:14" hidden="1" outlineLevel="2">
      <c r="A3431" s="285"/>
      <c r="B3431" s="332">
        <f t="shared" si="113"/>
        <v>237</v>
      </c>
      <c r="C3431" s="58" t="s">
        <v>2091</v>
      </c>
      <c r="D3431" s="139" t="s">
        <v>2090</v>
      </c>
      <c r="E3431" s="42" t="s">
        <v>1156</v>
      </c>
      <c r="F3431" s="87" t="s">
        <v>4676</v>
      </c>
      <c r="G3431" s="246"/>
      <c r="H3431" s="44"/>
      <c r="I3431" s="83"/>
      <c r="J3431" s="39"/>
      <c r="K3431" s="246"/>
      <c r="L3431" s="82">
        <v>38362</v>
      </c>
      <c r="M3431" s="82">
        <v>40210</v>
      </c>
      <c r="N3431" t="str">
        <f t="shared" si="114"/>
        <v/>
      </c>
    </row>
    <row r="3432" spans="1:14" hidden="1" outlineLevel="2">
      <c r="A3432" s="285"/>
      <c r="B3432" s="332">
        <f t="shared" si="113"/>
        <v>237</v>
      </c>
      <c r="C3432" s="58" t="s">
        <v>2852</v>
      </c>
      <c r="D3432" s="139" t="s">
        <v>2851</v>
      </c>
      <c r="E3432" s="42" t="s">
        <v>1156</v>
      </c>
      <c r="F3432" s="87" t="s">
        <v>4676</v>
      </c>
      <c r="G3432" s="246"/>
      <c r="H3432" s="44"/>
      <c r="I3432" s="83"/>
      <c r="J3432" s="39"/>
      <c r="K3432" s="246"/>
      <c r="L3432" s="82">
        <v>38362</v>
      </c>
      <c r="M3432" s="82">
        <v>40210</v>
      </c>
      <c r="N3432" t="str">
        <f t="shared" si="114"/>
        <v/>
      </c>
    </row>
    <row r="3433" spans="1:14" hidden="1" outlineLevel="2">
      <c r="A3433" s="285"/>
      <c r="B3433" s="332">
        <f t="shared" si="113"/>
        <v>237</v>
      </c>
      <c r="C3433" s="58" t="s">
        <v>2573</v>
      </c>
      <c r="D3433" s="139" t="s">
        <v>2572</v>
      </c>
      <c r="E3433" s="42" t="s">
        <v>1156</v>
      </c>
      <c r="F3433" s="87" t="s">
        <v>4676</v>
      </c>
      <c r="G3433" s="246"/>
      <c r="H3433" s="44"/>
      <c r="I3433" s="83"/>
      <c r="J3433" s="39"/>
      <c r="K3433" s="246"/>
      <c r="L3433" s="82">
        <v>38362</v>
      </c>
      <c r="M3433" s="82">
        <v>40210</v>
      </c>
      <c r="N3433" t="str">
        <f t="shared" si="114"/>
        <v/>
      </c>
    </row>
    <row r="3434" spans="1:14" hidden="1" outlineLevel="2">
      <c r="A3434" s="285"/>
      <c r="B3434" s="332">
        <f t="shared" si="113"/>
        <v>237</v>
      </c>
      <c r="C3434" s="58" t="s">
        <v>3004</v>
      </c>
      <c r="D3434" s="139"/>
      <c r="E3434" s="42" t="s">
        <v>1156</v>
      </c>
      <c r="F3434" s="87" t="s">
        <v>4676</v>
      </c>
      <c r="G3434" s="246" t="s">
        <v>2899</v>
      </c>
      <c r="H3434" s="44"/>
      <c r="I3434" s="83"/>
      <c r="J3434" s="39"/>
      <c r="K3434" s="246"/>
      <c r="L3434" s="82">
        <v>40210</v>
      </c>
      <c r="M3434" s="82"/>
      <c r="N3434" t="str">
        <f t="shared" si="114"/>
        <v/>
      </c>
    </row>
    <row r="3435" spans="1:14" hidden="1" outlineLevel="2">
      <c r="A3435" s="285"/>
      <c r="B3435" s="332">
        <f t="shared" si="113"/>
        <v>237</v>
      </c>
      <c r="C3435" s="58" t="s">
        <v>3005</v>
      </c>
      <c r="D3435" s="139"/>
      <c r="E3435" s="42" t="s">
        <v>1156</v>
      </c>
      <c r="F3435" s="87" t="s">
        <v>4676</v>
      </c>
      <c r="G3435" s="246" t="s">
        <v>1142</v>
      </c>
      <c r="H3435" s="44"/>
      <c r="I3435" s="83"/>
      <c r="J3435" s="39"/>
      <c r="K3435" s="246"/>
      <c r="L3435" s="82">
        <v>40210</v>
      </c>
      <c r="M3435" s="82"/>
      <c r="N3435" t="str">
        <f t="shared" si="114"/>
        <v/>
      </c>
    </row>
    <row r="3436" spans="1:14" hidden="1" outlineLevel="2">
      <c r="A3436" s="285"/>
      <c r="B3436" s="332">
        <f t="shared" si="113"/>
        <v>237</v>
      </c>
      <c r="C3436" s="58" t="s">
        <v>3006</v>
      </c>
      <c r="D3436" s="139"/>
      <c r="E3436" s="42" t="s">
        <v>1156</v>
      </c>
      <c r="F3436" s="87" t="s">
        <v>4676</v>
      </c>
      <c r="G3436" s="246" t="s">
        <v>1143</v>
      </c>
      <c r="H3436" s="44"/>
      <c r="I3436" s="83"/>
      <c r="J3436" s="39"/>
      <c r="K3436" s="246"/>
      <c r="L3436" s="82">
        <v>40210</v>
      </c>
      <c r="M3436" s="82"/>
      <c r="N3436" t="str">
        <f t="shared" si="114"/>
        <v/>
      </c>
    </row>
    <row r="3437" spans="1:14" hidden="1" outlineLevel="2">
      <c r="A3437" s="285"/>
      <c r="B3437" s="332">
        <f t="shared" si="113"/>
        <v>237</v>
      </c>
      <c r="C3437" s="58" t="s">
        <v>4108</v>
      </c>
      <c r="D3437" s="139"/>
      <c r="E3437" s="42" t="s">
        <v>1156</v>
      </c>
      <c r="F3437" s="87" t="s">
        <v>4676</v>
      </c>
      <c r="G3437" s="246" t="s">
        <v>1144</v>
      </c>
      <c r="H3437" s="44"/>
      <c r="I3437" s="83"/>
      <c r="J3437" s="39"/>
      <c r="K3437" s="246"/>
      <c r="L3437" s="82">
        <v>40210</v>
      </c>
      <c r="M3437" s="82"/>
      <c r="N3437" t="str">
        <f t="shared" si="114"/>
        <v/>
      </c>
    </row>
    <row r="3438" spans="1:14" hidden="1" outlineLevel="2">
      <c r="A3438" s="285"/>
      <c r="B3438" s="332">
        <f t="shared" si="113"/>
        <v>237</v>
      </c>
      <c r="C3438" s="58" t="s">
        <v>4109</v>
      </c>
      <c r="D3438" s="139"/>
      <c r="E3438" s="42" t="s">
        <v>1156</v>
      </c>
      <c r="F3438" s="87" t="s">
        <v>4676</v>
      </c>
      <c r="G3438" s="246" t="s">
        <v>1145</v>
      </c>
      <c r="H3438" s="44"/>
      <c r="I3438" s="83"/>
      <c r="J3438" s="39"/>
      <c r="K3438" s="246"/>
      <c r="L3438" s="82">
        <v>40210</v>
      </c>
      <c r="M3438" s="82"/>
      <c r="N3438" t="str">
        <f t="shared" si="114"/>
        <v/>
      </c>
    </row>
    <row r="3439" spans="1:14" s="297" customFormat="1" hidden="1" outlineLevel="2" collapsed="1">
      <c r="A3439" s="285"/>
      <c r="B3439" s="332">
        <f t="shared" si="113"/>
        <v>237</v>
      </c>
      <c r="C3439" s="58" t="s">
        <v>4110</v>
      </c>
      <c r="D3439" s="139"/>
      <c r="E3439" s="42" t="s">
        <v>1156</v>
      </c>
      <c r="F3439" s="87" t="s">
        <v>4676</v>
      </c>
      <c r="G3439" s="246" t="s">
        <v>1146</v>
      </c>
      <c r="H3439" s="44"/>
      <c r="I3439" s="83"/>
      <c r="J3439" s="39"/>
      <c r="K3439" s="246"/>
      <c r="L3439" s="82">
        <v>40210</v>
      </c>
      <c r="M3439" s="82"/>
      <c r="N3439" t="str">
        <f t="shared" si="114"/>
        <v/>
      </c>
    </row>
    <row r="3440" spans="1:14" s="297" customFormat="1" hidden="1" outlineLevel="2">
      <c r="A3440" s="285"/>
      <c r="B3440" s="332">
        <f t="shared" si="113"/>
        <v>237</v>
      </c>
      <c r="C3440" s="58" t="s">
        <v>4111</v>
      </c>
      <c r="D3440" s="139"/>
      <c r="E3440" s="42" t="s">
        <v>1156</v>
      </c>
      <c r="F3440" s="87" t="s">
        <v>4676</v>
      </c>
      <c r="G3440" s="246" t="s">
        <v>1147</v>
      </c>
      <c r="H3440" s="44"/>
      <c r="I3440" s="83"/>
      <c r="J3440" s="39"/>
      <c r="K3440" s="246"/>
      <c r="L3440" s="82">
        <v>40210</v>
      </c>
      <c r="M3440" s="82"/>
      <c r="N3440" t="str">
        <f t="shared" si="114"/>
        <v/>
      </c>
    </row>
    <row r="3441" spans="1:21" hidden="1" outlineLevel="2">
      <c r="A3441" s="285"/>
      <c r="B3441" s="332">
        <f t="shared" si="113"/>
        <v>237</v>
      </c>
      <c r="C3441" s="58" t="s">
        <v>4112</v>
      </c>
      <c r="D3441" s="139"/>
      <c r="E3441" s="42" t="s">
        <v>1156</v>
      </c>
      <c r="F3441" s="87" t="s">
        <v>4676</v>
      </c>
      <c r="G3441" s="246" t="s">
        <v>1148</v>
      </c>
      <c r="H3441" s="44"/>
      <c r="I3441" s="244"/>
      <c r="J3441" s="90"/>
      <c r="K3441" s="217"/>
      <c r="L3441" s="260">
        <v>40210</v>
      </c>
      <c r="M3441" s="260"/>
      <c r="N3441" t="str">
        <f t="shared" si="114"/>
        <v/>
      </c>
    </row>
    <row r="3442" spans="1:21" hidden="1" outlineLevel="1">
      <c r="A3442" s="307">
        <v>238</v>
      </c>
      <c r="B3442" s="332">
        <f t="shared" si="113"/>
        <v>238</v>
      </c>
      <c r="C3442" s="38" t="s">
        <v>3406</v>
      </c>
      <c r="D3442" s="40" t="s">
        <v>3407</v>
      </c>
      <c r="E3442" s="40" t="s">
        <v>2791</v>
      </c>
      <c r="F3442" s="40" t="s">
        <v>4675</v>
      </c>
      <c r="G3442" s="65" t="s">
        <v>4590</v>
      </c>
      <c r="H3442" s="44"/>
      <c r="I3442" s="244"/>
      <c r="J3442" s="362" t="s">
        <v>1665</v>
      </c>
      <c r="K3442" s="79"/>
      <c r="L3442" s="260">
        <v>38362</v>
      </c>
      <c r="M3442" s="260">
        <v>38692</v>
      </c>
      <c r="N3442" t="str">
        <f t="shared" si="114"/>
        <v/>
      </c>
    </row>
    <row r="3443" spans="1:21" ht="52.8" hidden="1" outlineLevel="1">
      <c r="A3443" s="307">
        <v>239</v>
      </c>
      <c r="B3443" s="332">
        <f t="shared" si="113"/>
        <v>239</v>
      </c>
      <c r="C3443" s="38" t="s">
        <v>1286</v>
      </c>
      <c r="D3443" s="40" t="s">
        <v>1287</v>
      </c>
      <c r="E3443" s="40" t="s">
        <v>2791</v>
      </c>
      <c r="F3443" s="40" t="s">
        <v>4675</v>
      </c>
      <c r="G3443" s="65" t="s">
        <v>1288</v>
      </c>
      <c r="H3443" s="44"/>
      <c r="I3443" s="244"/>
      <c r="J3443" s="362"/>
      <c r="K3443" s="79"/>
      <c r="L3443" s="260">
        <v>40940</v>
      </c>
      <c r="M3443" s="260"/>
      <c r="N3443" t="str">
        <f t="shared" si="114"/>
        <v/>
      </c>
    </row>
    <row r="3444" spans="1:21" hidden="1" outlineLevel="1">
      <c r="A3444" s="307">
        <v>240</v>
      </c>
      <c r="B3444" s="332">
        <f t="shared" si="113"/>
        <v>240</v>
      </c>
      <c r="C3444" s="384" t="s">
        <v>3386</v>
      </c>
      <c r="D3444" s="40" t="s">
        <v>3389</v>
      </c>
      <c r="E3444" s="63" t="s">
        <v>1156</v>
      </c>
      <c r="F3444" s="63" t="s">
        <v>4676</v>
      </c>
      <c r="G3444" s="77" t="s">
        <v>1917</v>
      </c>
      <c r="H3444" s="44"/>
      <c r="I3444" s="44"/>
      <c r="J3444" s="51" t="s">
        <v>1665</v>
      </c>
      <c r="K3444" s="65"/>
      <c r="L3444" s="80">
        <v>38362</v>
      </c>
      <c r="M3444" s="80"/>
      <c r="N3444" t="str">
        <f t="shared" si="114"/>
        <v/>
      </c>
    </row>
    <row r="3445" spans="1:21" ht="26.4" hidden="1" outlineLevel="1">
      <c r="A3445" s="307">
        <v>241</v>
      </c>
      <c r="B3445" s="332">
        <f t="shared" si="113"/>
        <v>241</v>
      </c>
      <c r="C3445" s="378" t="s">
        <v>6639</v>
      </c>
      <c r="D3445" s="582" t="s">
        <v>6638</v>
      </c>
      <c r="E3445" s="595" t="s">
        <v>1938</v>
      </c>
      <c r="F3445" s="595" t="s">
        <v>1939</v>
      </c>
      <c r="G3445" s="595" t="s">
        <v>6374</v>
      </c>
      <c r="H3445" s="598"/>
      <c r="I3445" s="598"/>
      <c r="J3445" s="582" t="s">
        <v>6692</v>
      </c>
      <c r="K3445" s="598"/>
      <c r="L3445" s="597">
        <v>43132</v>
      </c>
      <c r="M3445" s="588"/>
      <c r="N3445" t="str">
        <f t="shared" si="114"/>
        <v/>
      </c>
    </row>
    <row r="3446" spans="1:21" hidden="1" outlineLevel="1">
      <c r="A3446" s="307">
        <v>242</v>
      </c>
      <c r="B3446" s="332">
        <f t="shared" si="113"/>
        <v>242</v>
      </c>
      <c r="C3446" s="384" t="s">
        <v>5270</v>
      </c>
      <c r="D3446" s="40" t="s">
        <v>3387</v>
      </c>
      <c r="E3446" s="63" t="s">
        <v>1156</v>
      </c>
      <c r="F3446" s="63" t="s">
        <v>4676</v>
      </c>
      <c r="G3446" s="77" t="s">
        <v>1918</v>
      </c>
      <c r="H3446" s="44"/>
      <c r="I3446" s="44"/>
      <c r="J3446" s="51" t="s">
        <v>1665</v>
      </c>
      <c r="K3446" s="65"/>
      <c r="L3446" s="80">
        <v>38362</v>
      </c>
      <c r="M3446" s="80"/>
      <c r="N3446" t="str">
        <f t="shared" si="114"/>
        <v/>
      </c>
    </row>
    <row r="3447" spans="1:21" ht="26.4" hidden="1" outlineLevel="1">
      <c r="A3447" s="307">
        <v>243</v>
      </c>
      <c r="B3447" s="332">
        <f t="shared" si="113"/>
        <v>243</v>
      </c>
      <c r="C3447" s="38" t="s">
        <v>1663</v>
      </c>
      <c r="D3447" s="40" t="s">
        <v>3408</v>
      </c>
      <c r="E3447" s="63" t="s">
        <v>2798</v>
      </c>
      <c r="F3447" s="63" t="s">
        <v>4676</v>
      </c>
      <c r="G3447" s="40" t="s">
        <v>5359</v>
      </c>
      <c r="H3447" s="44">
        <v>42237</v>
      </c>
      <c r="I3447" s="45" t="s">
        <v>5286</v>
      </c>
      <c r="J3447" s="51" t="s">
        <v>2580</v>
      </c>
      <c r="K3447" s="40"/>
      <c r="L3447" s="80">
        <v>38362</v>
      </c>
      <c r="M3447" s="80">
        <v>42401</v>
      </c>
      <c r="N3447" t="str">
        <f t="shared" si="114"/>
        <v/>
      </c>
    </row>
    <row r="3448" spans="1:21" ht="39.6" hidden="1" outlineLevel="1">
      <c r="A3448" s="307">
        <v>244</v>
      </c>
      <c r="B3448" s="332">
        <f t="shared" si="113"/>
        <v>244</v>
      </c>
      <c r="C3448" s="320" t="s">
        <v>6333</v>
      </c>
      <c r="D3448" s="113" t="s">
        <v>6334</v>
      </c>
      <c r="E3448" s="40" t="s">
        <v>1938</v>
      </c>
      <c r="F3448" s="40" t="s">
        <v>1939</v>
      </c>
      <c r="G3448" s="40" t="s">
        <v>6374</v>
      </c>
      <c r="H3448" s="44"/>
      <c r="I3448" s="44"/>
      <c r="J3448" s="596" t="s">
        <v>6335</v>
      </c>
      <c r="K3448" s="40"/>
      <c r="L3448" s="80">
        <v>42767</v>
      </c>
      <c r="M3448" s="80"/>
      <c r="N3448" t="str">
        <f t="shared" si="114"/>
        <v/>
      </c>
    </row>
    <row r="3449" spans="1:21" ht="26.4" hidden="1" outlineLevel="1">
      <c r="A3449" s="307">
        <v>245</v>
      </c>
      <c r="B3449" s="332">
        <f t="shared" si="113"/>
        <v>245</v>
      </c>
      <c r="C3449" s="388" t="s">
        <v>6314</v>
      </c>
      <c r="D3449" s="63" t="s">
        <v>6315</v>
      </c>
      <c r="E3449" s="40" t="s">
        <v>1938</v>
      </c>
      <c r="F3449" s="40" t="s">
        <v>1939</v>
      </c>
      <c r="G3449" s="40" t="s">
        <v>6374</v>
      </c>
      <c r="H3449" s="44"/>
      <c r="I3449" s="44"/>
      <c r="J3449" s="40" t="s">
        <v>6316</v>
      </c>
      <c r="K3449" s="43"/>
      <c r="L3449" s="145">
        <v>42767</v>
      </c>
      <c r="M3449" s="80"/>
      <c r="N3449" t="str">
        <f t="shared" si="114"/>
        <v/>
      </c>
    </row>
    <row r="3450" spans="1:21" ht="26.4" hidden="1" outlineLevel="1">
      <c r="A3450" s="307">
        <v>246</v>
      </c>
      <c r="B3450" s="332">
        <f t="shared" si="113"/>
        <v>246</v>
      </c>
      <c r="C3450" s="388" t="s">
        <v>6324</v>
      </c>
      <c r="D3450" s="63" t="s">
        <v>6325</v>
      </c>
      <c r="E3450" s="40" t="s">
        <v>1938</v>
      </c>
      <c r="F3450" s="40" t="s">
        <v>1939</v>
      </c>
      <c r="G3450" s="40" t="s">
        <v>6374</v>
      </c>
      <c r="H3450" s="44"/>
      <c r="I3450" s="44"/>
      <c r="J3450" s="40" t="s">
        <v>6326</v>
      </c>
      <c r="K3450" s="43"/>
      <c r="L3450" s="145">
        <v>42767</v>
      </c>
      <c r="M3450" s="80"/>
      <c r="N3450" t="str">
        <f t="shared" si="114"/>
        <v/>
      </c>
    </row>
    <row r="3451" spans="1:21" ht="26.4" hidden="1" outlineLevel="1">
      <c r="A3451" s="307">
        <v>247</v>
      </c>
      <c r="B3451" s="332">
        <f t="shared" si="113"/>
        <v>247</v>
      </c>
      <c r="C3451" s="384" t="s">
        <v>5377</v>
      </c>
      <c r="D3451" s="40" t="s">
        <v>5378</v>
      </c>
      <c r="E3451" s="63" t="s">
        <v>1938</v>
      </c>
      <c r="F3451" s="63" t="s">
        <v>4676</v>
      </c>
      <c r="G3451" s="40" t="s">
        <v>6239</v>
      </c>
      <c r="H3451" s="44"/>
      <c r="I3451" s="44"/>
      <c r="J3451" s="51" t="s">
        <v>5379</v>
      </c>
      <c r="K3451" s="65"/>
      <c r="L3451" s="80">
        <v>41852</v>
      </c>
      <c r="M3451" s="80"/>
      <c r="N3451" t="str">
        <f t="shared" si="114"/>
        <v/>
      </c>
    </row>
    <row r="3452" spans="1:21" ht="26.4" hidden="1" outlineLevel="1" collapsed="1">
      <c r="A3452" s="307">
        <v>248</v>
      </c>
      <c r="B3452" s="332">
        <f t="shared" si="113"/>
        <v>248</v>
      </c>
      <c r="C3452" s="378" t="s">
        <v>6684</v>
      </c>
      <c r="D3452" s="593"/>
      <c r="E3452" s="595" t="s">
        <v>1938</v>
      </c>
      <c r="F3452" s="595" t="s">
        <v>1939</v>
      </c>
      <c r="G3452" s="595" t="s">
        <v>6374</v>
      </c>
      <c r="H3452" s="598"/>
      <c r="I3452" s="598"/>
      <c r="J3452" s="593"/>
      <c r="K3452" s="598"/>
      <c r="L3452" s="597">
        <v>43132</v>
      </c>
      <c r="M3452" s="588"/>
      <c r="N3452" t="str">
        <f t="shared" si="114"/>
        <v/>
      </c>
    </row>
    <row r="3453" spans="1:21" ht="26.4" hidden="1" outlineLevel="2">
      <c r="A3453" s="307"/>
      <c r="B3453" s="332">
        <f t="shared" si="113"/>
        <v>248</v>
      </c>
      <c r="C3453" s="393" t="s">
        <v>6681</v>
      </c>
      <c r="D3453" s="582" t="s">
        <v>6682</v>
      </c>
      <c r="E3453" s="595" t="s">
        <v>1938</v>
      </c>
      <c r="F3453" s="595" t="s">
        <v>1939</v>
      </c>
      <c r="G3453" s="595" t="s">
        <v>6374</v>
      </c>
      <c r="H3453" s="598"/>
      <c r="I3453" s="598"/>
      <c r="J3453" s="582" t="s">
        <v>6683</v>
      </c>
      <c r="K3453" s="598"/>
      <c r="L3453" s="597">
        <v>43132</v>
      </c>
      <c r="M3453" s="588"/>
      <c r="N3453" t="str">
        <f t="shared" si="114"/>
        <v/>
      </c>
    </row>
    <row r="3454" spans="1:21" hidden="1" outlineLevel="1">
      <c r="A3454" s="307">
        <v>249</v>
      </c>
      <c r="B3454" s="332">
        <f t="shared" si="113"/>
        <v>249</v>
      </c>
      <c r="C3454" s="378" t="s">
        <v>6996</v>
      </c>
      <c r="D3454" s="594" t="s">
        <v>6997</v>
      </c>
      <c r="E3454" s="595" t="s">
        <v>1938</v>
      </c>
      <c r="F3454" s="595" t="s">
        <v>1939</v>
      </c>
      <c r="G3454" s="595" t="s">
        <v>6992</v>
      </c>
      <c r="H3454" s="598"/>
      <c r="I3454" s="598"/>
      <c r="J3454" s="582" t="s">
        <v>6998</v>
      </c>
      <c r="K3454" s="598"/>
      <c r="L3454" s="597">
        <v>43497</v>
      </c>
      <c r="M3454" s="588"/>
      <c r="N3454" t="str">
        <f t="shared" si="114"/>
        <v/>
      </c>
    </row>
    <row r="3455" spans="1:21" ht="27" hidden="1" customHeight="1" outlineLevel="1">
      <c r="A3455" s="365">
        <v>250</v>
      </c>
      <c r="B3455" s="332">
        <f t="shared" si="113"/>
        <v>250</v>
      </c>
      <c r="C3455" s="320" t="s">
        <v>6336</v>
      </c>
      <c r="D3455" s="113" t="s">
        <v>6337</v>
      </c>
      <c r="E3455" s="40" t="s">
        <v>1938</v>
      </c>
      <c r="F3455" s="40" t="s">
        <v>1939</v>
      </c>
      <c r="G3455" s="40" t="s">
        <v>6374</v>
      </c>
      <c r="H3455" s="44"/>
      <c r="I3455" s="44"/>
      <c r="J3455" s="596" t="s">
        <v>6338</v>
      </c>
      <c r="K3455" s="40"/>
      <c r="L3455" s="80">
        <v>42767</v>
      </c>
      <c r="M3455" s="80"/>
      <c r="N3455" t="str">
        <f t="shared" si="114"/>
        <v/>
      </c>
      <c r="O3455" s="69"/>
      <c r="P3455" s="69"/>
      <c r="Q3455" s="69"/>
      <c r="R3455" s="69"/>
      <c r="S3455" s="69"/>
      <c r="T3455" s="69"/>
      <c r="U3455" s="69"/>
    </row>
    <row r="3456" spans="1:21" ht="27" customHeight="1">
      <c r="A3456" s="114"/>
      <c r="B3456" s="114"/>
      <c r="C3456" s="298"/>
      <c r="D3456" s="176"/>
      <c r="E3456" s="114"/>
      <c r="F3456" s="114"/>
      <c r="G3456" s="236"/>
      <c r="H3456" s="299"/>
      <c r="I3456" s="121"/>
      <c r="J3456" s="298"/>
      <c r="K3456" s="236"/>
      <c r="L3456" s="300"/>
      <c r="M3456" s="301"/>
      <c r="N3456" s="69"/>
      <c r="O3456" s="69"/>
      <c r="P3456" s="69"/>
      <c r="Q3456" s="69"/>
      <c r="R3456" s="69"/>
      <c r="S3456" s="69"/>
      <c r="T3456" s="69"/>
      <c r="U3456" s="69"/>
    </row>
    <row r="3457" spans="3:21" ht="27" customHeight="1">
      <c r="C3457" s="563" t="s">
        <v>5318</v>
      </c>
      <c r="D3457" s="563"/>
      <c r="E3457" s="563"/>
      <c r="F3457" s="563"/>
      <c r="G3457" s="563"/>
      <c r="I3457" s="121"/>
      <c r="N3457" s="69"/>
      <c r="O3457" s="69"/>
      <c r="P3457" s="69"/>
      <c r="Q3457" s="69"/>
      <c r="R3457" s="69"/>
      <c r="S3457" s="69"/>
      <c r="T3457" s="69"/>
      <c r="U3457" s="69"/>
    </row>
    <row r="3458" spans="3:21" ht="27" customHeight="1">
      <c r="C3458" s="69" t="s">
        <v>5327</v>
      </c>
      <c r="D3458" s="69"/>
      <c r="E3458" s="69"/>
      <c r="F3458" s="69"/>
      <c r="G3458" s="241"/>
      <c r="H3458" s="69"/>
      <c r="I3458" s="69"/>
      <c r="J3458" s="69"/>
      <c r="K3458" s="69"/>
      <c r="L3458" s="205"/>
      <c r="M3458" s="205"/>
      <c r="N3458" s="69"/>
      <c r="O3458" s="69"/>
      <c r="P3458" s="69"/>
      <c r="Q3458" s="69"/>
      <c r="R3458" s="69"/>
      <c r="S3458" s="69"/>
      <c r="T3458" s="69"/>
      <c r="U3458" s="69"/>
    </row>
    <row r="3459" spans="3:21" ht="27.6" customHeight="1">
      <c r="C3459" s="69" t="s">
        <v>5328</v>
      </c>
      <c r="D3459" s="69"/>
      <c r="E3459" s="69"/>
      <c r="F3459" s="69"/>
      <c r="G3459" s="241"/>
      <c r="H3459" s="69"/>
      <c r="I3459" s="69"/>
      <c r="J3459" s="69"/>
      <c r="K3459" s="69"/>
      <c r="L3459" s="205"/>
      <c r="M3459" s="205"/>
      <c r="N3459" s="69"/>
      <c r="O3459" s="69"/>
      <c r="P3459" s="69"/>
      <c r="Q3459" s="69"/>
      <c r="R3459" s="69"/>
      <c r="S3459" s="69"/>
      <c r="T3459" s="69"/>
      <c r="U3459" s="69"/>
    </row>
    <row r="3460" spans="3:21" ht="27" customHeight="1">
      <c r="C3460" s="69"/>
      <c r="D3460" s="69"/>
      <c r="E3460" s="69"/>
      <c r="F3460" s="69"/>
      <c r="G3460" s="241"/>
      <c r="H3460" s="69"/>
      <c r="I3460" s="69"/>
      <c r="J3460" s="69"/>
      <c r="K3460" s="69"/>
      <c r="L3460" s="205"/>
      <c r="M3460" s="205"/>
      <c r="N3460" s="69"/>
      <c r="O3460" s="69"/>
      <c r="P3460" s="69"/>
      <c r="Q3460" s="69"/>
      <c r="R3460" s="69"/>
      <c r="S3460" s="69"/>
      <c r="T3460" s="69"/>
      <c r="U3460" s="69"/>
    </row>
    <row r="3461" spans="3:21" ht="27" customHeight="1">
      <c r="C3461" s="69" t="s">
        <v>5316</v>
      </c>
      <c r="D3461" s="69"/>
      <c r="E3461" s="69"/>
      <c r="F3461" s="69"/>
      <c r="G3461" s="241"/>
      <c r="H3461" s="69"/>
      <c r="I3461" s="69"/>
      <c r="J3461" s="69"/>
      <c r="K3461" s="69"/>
      <c r="L3461" s="205"/>
      <c r="M3461" s="205"/>
      <c r="N3461" s="69"/>
      <c r="O3461" s="69"/>
      <c r="P3461" s="69"/>
      <c r="Q3461" s="69"/>
      <c r="R3461" s="69"/>
      <c r="S3461" s="69"/>
      <c r="T3461" s="69"/>
      <c r="U3461" s="69"/>
    </row>
    <row r="3462" spans="3:21" ht="27" customHeight="1">
      <c r="C3462" s="69"/>
      <c r="D3462" s="69"/>
      <c r="E3462" s="69"/>
      <c r="F3462" s="69"/>
      <c r="G3462" s="241"/>
      <c r="H3462" s="69"/>
      <c r="I3462" s="69"/>
      <c r="J3462" s="69"/>
      <c r="K3462" s="69"/>
      <c r="L3462" s="205"/>
      <c r="M3462" s="205"/>
      <c r="N3462" s="69"/>
      <c r="O3462" s="69"/>
      <c r="P3462" s="69"/>
      <c r="Q3462" s="69"/>
      <c r="R3462" s="69"/>
      <c r="S3462" s="69"/>
      <c r="T3462" s="69"/>
      <c r="U3462" s="69"/>
    </row>
    <row r="3463" spans="3:21" ht="27" customHeight="1">
      <c r="C3463" s="69" t="s">
        <v>5326</v>
      </c>
      <c r="D3463" s="69"/>
      <c r="E3463" s="69"/>
      <c r="F3463" s="69"/>
      <c r="G3463" s="241"/>
      <c r="H3463" s="69"/>
      <c r="I3463" s="69"/>
      <c r="J3463" s="69"/>
      <c r="K3463" s="69"/>
      <c r="L3463" s="205"/>
      <c r="M3463" s="205"/>
      <c r="N3463" s="69"/>
      <c r="O3463" s="69"/>
      <c r="P3463" s="69"/>
      <c r="Q3463" s="69"/>
      <c r="R3463" s="69"/>
      <c r="S3463" s="69"/>
      <c r="T3463" s="69"/>
      <c r="U3463" s="69"/>
    </row>
    <row r="3464" spans="3:21" ht="27" customHeight="1">
      <c r="C3464" s="73" t="s">
        <v>5323</v>
      </c>
      <c r="D3464" s="69"/>
      <c r="E3464" s="69"/>
      <c r="F3464" s="69"/>
      <c r="G3464" s="241"/>
      <c r="H3464" s="69"/>
      <c r="I3464" s="69"/>
      <c r="J3464" s="69"/>
      <c r="K3464" s="69"/>
      <c r="L3464" s="205"/>
      <c r="M3464" s="205"/>
      <c r="N3464" s="69"/>
      <c r="O3464" s="69"/>
      <c r="P3464" s="69"/>
      <c r="Q3464" s="69"/>
      <c r="R3464" s="69"/>
      <c r="S3464" s="69"/>
      <c r="T3464" s="69"/>
      <c r="U3464" s="69"/>
    </row>
    <row r="3465" spans="3:21" ht="27" customHeight="1">
      <c r="C3465" s="73" t="s">
        <v>5329</v>
      </c>
      <c r="D3465" s="69"/>
      <c r="E3465" s="69"/>
      <c r="F3465" s="69"/>
      <c r="G3465" s="241"/>
      <c r="H3465" s="69"/>
      <c r="I3465" s="69"/>
      <c r="J3465" s="69"/>
      <c r="K3465" s="69"/>
      <c r="L3465" s="205"/>
      <c r="M3465" s="205"/>
      <c r="N3465" s="69"/>
      <c r="O3465" s="69"/>
      <c r="P3465" s="69"/>
      <c r="Q3465" s="69"/>
      <c r="R3465" s="69"/>
      <c r="S3465" s="69"/>
      <c r="T3465" s="69"/>
      <c r="U3465" s="69"/>
    </row>
    <row r="3466" spans="3:21" ht="27" customHeight="1">
      <c r="C3466" s="73" t="s">
        <v>5324</v>
      </c>
      <c r="D3466" s="69"/>
      <c r="E3466" s="69"/>
      <c r="F3466" s="69"/>
      <c r="G3466" s="241"/>
      <c r="H3466" s="69"/>
      <c r="I3466" s="69"/>
      <c r="J3466" s="69"/>
      <c r="K3466" s="69"/>
      <c r="L3466" s="205"/>
      <c r="M3466" s="205"/>
      <c r="N3466" s="69"/>
      <c r="O3466" s="69"/>
      <c r="P3466" s="69"/>
      <c r="Q3466" s="69"/>
      <c r="R3466" s="69"/>
      <c r="S3466" s="69"/>
      <c r="T3466" s="69"/>
      <c r="U3466" s="69"/>
    </row>
    <row r="3467" spans="3:21" ht="27" customHeight="1">
      <c r="C3467" s="69"/>
      <c r="D3467" s="69"/>
      <c r="E3467" s="69"/>
      <c r="F3467" s="69"/>
      <c r="G3467" s="241"/>
      <c r="H3467" s="69"/>
      <c r="I3467" s="69"/>
      <c r="J3467" s="69"/>
      <c r="K3467" s="69"/>
      <c r="L3467" s="205"/>
      <c r="M3467" s="205"/>
      <c r="N3467" s="69"/>
      <c r="O3467" s="69"/>
      <c r="P3467" s="69"/>
      <c r="Q3467" s="69"/>
      <c r="R3467" s="69"/>
      <c r="S3467" s="69"/>
      <c r="T3467" s="69"/>
      <c r="U3467" s="69"/>
    </row>
    <row r="3468" spans="3:21" ht="27" customHeight="1">
      <c r="C3468" s="69" t="s">
        <v>6277</v>
      </c>
      <c r="D3468" s="69"/>
      <c r="E3468" s="69"/>
      <c r="F3468" s="69"/>
      <c r="G3468" s="241"/>
      <c r="H3468" s="69"/>
      <c r="I3468" s="69"/>
      <c r="J3468" s="69"/>
      <c r="K3468" s="69"/>
      <c r="L3468" s="205"/>
      <c r="M3468" s="205"/>
      <c r="N3468" s="69"/>
      <c r="O3468" s="69"/>
      <c r="P3468" s="69"/>
      <c r="Q3468" s="69"/>
      <c r="R3468" s="69"/>
      <c r="S3468" s="69"/>
      <c r="T3468" s="69"/>
      <c r="U3468" s="69"/>
    </row>
    <row r="3469" spans="3:21" ht="22.05" customHeight="1">
      <c r="C3469" s="69" t="s">
        <v>5325</v>
      </c>
      <c r="D3469" s="69"/>
      <c r="E3469" s="69"/>
      <c r="F3469" s="69"/>
      <c r="G3469" s="241"/>
      <c r="H3469" s="69"/>
      <c r="I3469" s="69"/>
      <c r="J3469" s="69"/>
      <c r="K3469" s="69"/>
      <c r="L3469" s="205"/>
      <c r="M3469" s="205"/>
      <c r="N3469" s="69"/>
      <c r="O3469" s="69"/>
      <c r="P3469" s="69"/>
      <c r="Q3469" s="69"/>
      <c r="R3469" s="69"/>
      <c r="S3469" s="69"/>
      <c r="T3469" s="69"/>
      <c r="U3469" s="69"/>
    </row>
    <row r="3470" spans="3:21" ht="27.6">
      <c r="C3470" s="69" t="s">
        <v>5319</v>
      </c>
      <c r="D3470" s="69"/>
      <c r="E3470" s="69"/>
      <c r="F3470" s="69"/>
      <c r="G3470" s="241"/>
      <c r="H3470" s="69"/>
      <c r="I3470" s="69"/>
      <c r="J3470" s="69"/>
      <c r="K3470" s="69"/>
      <c r="L3470" s="205"/>
      <c r="M3470" s="205"/>
      <c r="N3470" s="69"/>
      <c r="O3470" s="69"/>
      <c r="P3470" s="69"/>
      <c r="Q3470" s="69"/>
      <c r="R3470" s="69"/>
      <c r="S3470" s="69"/>
      <c r="T3470" s="69"/>
      <c r="U3470" s="69"/>
    </row>
    <row r="3471" spans="3:21" ht="27.6">
      <c r="C3471" s="69" t="s">
        <v>5320</v>
      </c>
      <c r="D3471" s="69"/>
      <c r="E3471" s="69"/>
      <c r="F3471" s="69"/>
      <c r="G3471" s="241"/>
      <c r="H3471" s="69"/>
      <c r="I3471" s="69"/>
      <c r="J3471" s="69"/>
      <c r="K3471" s="69"/>
      <c r="L3471" s="205"/>
      <c r="M3471" s="205"/>
      <c r="N3471" s="69"/>
      <c r="O3471" s="69"/>
      <c r="P3471" s="69"/>
      <c r="Q3471" s="69"/>
      <c r="R3471" s="69"/>
      <c r="S3471" s="69"/>
      <c r="T3471" s="69"/>
      <c r="U3471" s="69"/>
    </row>
    <row r="3472" spans="3:21" ht="27.6">
      <c r="C3472" s="74"/>
      <c r="D3472" s="69"/>
      <c r="E3472" s="69"/>
      <c r="F3472" s="69"/>
      <c r="G3472" s="241"/>
      <c r="H3472" s="69"/>
      <c r="I3472" s="69"/>
      <c r="J3472" s="69"/>
      <c r="K3472" s="69"/>
      <c r="L3472" s="205"/>
      <c r="M3472" s="205"/>
    </row>
    <row r="3473" spans="3:13" ht="32.4">
      <c r="C3473" s="70" t="s">
        <v>5371</v>
      </c>
      <c r="D3473" s="69"/>
      <c r="E3473" s="69"/>
      <c r="F3473" s="69"/>
      <c r="G3473" s="241"/>
      <c r="H3473" s="69"/>
      <c r="I3473" s="69"/>
      <c r="J3473" s="69"/>
      <c r="K3473" s="69"/>
      <c r="L3473" s="205"/>
      <c r="M3473" s="205"/>
    </row>
    <row r="3474" spans="3:13" ht="27.6">
      <c r="C3474" s="69"/>
      <c r="D3474" s="69"/>
      <c r="E3474" s="69"/>
      <c r="F3474" s="69"/>
      <c r="G3474" s="241"/>
      <c r="H3474" s="69"/>
      <c r="I3474" s="69"/>
      <c r="J3474" s="69"/>
      <c r="K3474" s="69"/>
      <c r="L3474" s="205"/>
      <c r="M3474" s="205"/>
    </row>
    <row r="3475" spans="3:13">
      <c r="E3475" s="48"/>
      <c r="F3475" s="48"/>
      <c r="I3475" s="121"/>
    </row>
    <row r="3476" spans="3:13">
      <c r="E3476" s="48"/>
      <c r="F3476" s="48"/>
      <c r="I3476" s="121"/>
    </row>
    <row r="3477" spans="3:13">
      <c r="E3477" s="48"/>
      <c r="F3477" s="48"/>
      <c r="I3477" s="121"/>
    </row>
    <row r="3478" spans="3:13">
      <c r="E3478" s="48"/>
      <c r="F3478" s="48"/>
      <c r="I3478" s="121"/>
    </row>
    <row r="3479" spans="3:13">
      <c r="E3479" s="48"/>
      <c r="F3479" s="48"/>
      <c r="I3479" s="121"/>
    </row>
    <row r="3480" spans="3:13">
      <c r="E3480" s="48"/>
      <c r="F3480" s="48"/>
      <c r="I3480" s="121"/>
    </row>
    <row r="3481" spans="3:13">
      <c r="E3481" s="48"/>
      <c r="F3481" s="48"/>
      <c r="I3481" s="121"/>
    </row>
    <row r="3482" spans="3:13">
      <c r="E3482" s="48"/>
      <c r="F3482" s="48"/>
      <c r="I3482" s="121"/>
    </row>
    <row r="3483" spans="3:13">
      <c r="E3483" s="48"/>
      <c r="F3483" s="48"/>
      <c r="I3483" s="121"/>
    </row>
    <row r="3484" spans="3:13">
      <c r="E3484" s="48"/>
      <c r="F3484" s="48"/>
      <c r="I3484" s="121"/>
    </row>
    <row r="3485" spans="3:13">
      <c r="E3485" s="48"/>
      <c r="F3485" s="48"/>
      <c r="I3485" s="121"/>
    </row>
    <row r="3486" spans="3:13">
      <c r="E3486" s="48"/>
      <c r="F3486" s="48"/>
      <c r="I3486" s="121"/>
    </row>
    <row r="3487" spans="3:13">
      <c r="E3487" s="48"/>
      <c r="F3487" s="48"/>
      <c r="I3487" s="121"/>
    </row>
    <row r="3488" spans="3:13">
      <c r="E3488" s="48"/>
      <c r="F3488" s="48"/>
      <c r="I3488" s="121"/>
    </row>
    <row r="3489" spans="5:9">
      <c r="E3489" s="48"/>
      <c r="F3489" s="48"/>
      <c r="I3489" s="121"/>
    </row>
    <row r="3490" spans="5:9">
      <c r="E3490" s="48"/>
      <c r="F3490" s="48"/>
      <c r="I3490" s="121"/>
    </row>
    <row r="3491" spans="5:9">
      <c r="E3491" s="48"/>
      <c r="F3491" s="48"/>
      <c r="I3491" s="121"/>
    </row>
    <row r="3492" spans="5:9">
      <c r="E3492" s="48"/>
      <c r="F3492" s="48"/>
      <c r="I3492" s="121"/>
    </row>
    <row r="3493" spans="5:9">
      <c r="E3493" s="48"/>
      <c r="F3493" s="48"/>
      <c r="I3493" s="121"/>
    </row>
    <row r="3494" spans="5:9">
      <c r="E3494" s="48"/>
      <c r="F3494" s="48"/>
      <c r="I3494" s="121"/>
    </row>
    <row r="3495" spans="5:9">
      <c r="E3495" s="48"/>
      <c r="F3495" s="48"/>
      <c r="I3495" s="121"/>
    </row>
    <row r="3496" spans="5:9">
      <c r="E3496" s="48"/>
      <c r="F3496" s="48"/>
      <c r="I3496" s="121"/>
    </row>
    <row r="3497" spans="5:9">
      <c r="E3497" s="48"/>
      <c r="F3497" s="48"/>
      <c r="I3497" s="121"/>
    </row>
    <row r="3498" spans="5:9">
      <c r="E3498" s="48"/>
      <c r="F3498" s="48"/>
      <c r="I3498" s="121"/>
    </row>
    <row r="3499" spans="5:9">
      <c r="E3499" s="48"/>
      <c r="F3499" s="48"/>
      <c r="I3499" s="121"/>
    </row>
    <row r="3500" spans="5:9">
      <c r="E3500" s="48"/>
      <c r="F3500" s="48"/>
      <c r="I3500" s="121"/>
    </row>
    <row r="3501" spans="5:9">
      <c r="E3501" s="48"/>
      <c r="F3501" s="48"/>
      <c r="I3501" s="121"/>
    </row>
    <row r="3502" spans="5:9">
      <c r="E3502" s="48"/>
      <c r="F3502" s="48"/>
      <c r="I3502" s="121"/>
    </row>
    <row r="3503" spans="5:9">
      <c r="E3503" s="48"/>
      <c r="F3503" s="48"/>
      <c r="I3503" s="121"/>
    </row>
    <row r="3504" spans="5:9">
      <c r="E3504" s="48"/>
      <c r="F3504" s="48"/>
      <c r="I3504" s="121"/>
    </row>
    <row r="3505" spans="5:9">
      <c r="E3505" s="48"/>
      <c r="F3505" s="48"/>
      <c r="I3505" s="121"/>
    </row>
    <row r="3506" spans="5:9">
      <c r="E3506" s="48"/>
      <c r="F3506" s="48"/>
      <c r="I3506" s="121"/>
    </row>
    <row r="3507" spans="5:9">
      <c r="E3507" s="48"/>
      <c r="F3507" s="48"/>
      <c r="I3507" s="121"/>
    </row>
    <row r="3508" spans="5:9">
      <c r="I3508" s="121"/>
    </row>
    <row r="3509" spans="5:9">
      <c r="I3509" s="121"/>
    </row>
    <row r="3510" spans="5:9">
      <c r="I3510" s="121"/>
    </row>
    <row r="3511" spans="5:9">
      <c r="I3511" s="121"/>
    </row>
    <row r="3512" spans="5:9">
      <c r="I3512" s="121"/>
    </row>
    <row r="3513" spans="5:9">
      <c r="I3513" s="121"/>
    </row>
    <row r="3514" spans="5:9">
      <c r="I3514" s="121"/>
    </row>
    <row r="3515" spans="5:9">
      <c r="I3515" s="121"/>
    </row>
    <row r="3516" spans="5:9">
      <c r="I3516" s="121"/>
    </row>
    <row r="3517" spans="5:9">
      <c r="I3517" s="121"/>
    </row>
    <row r="3518" spans="5:9">
      <c r="I3518" s="121"/>
    </row>
    <row r="3519" spans="5:9">
      <c r="I3519" s="121"/>
    </row>
    <row r="3520" spans="5:9">
      <c r="I3520" s="121"/>
    </row>
    <row r="3521" spans="9:9">
      <c r="I3521" s="121"/>
    </row>
    <row r="3522" spans="9:9">
      <c r="I3522" s="121"/>
    </row>
    <row r="3523" spans="9:9">
      <c r="I3523" s="121"/>
    </row>
    <row r="3524" spans="9:9">
      <c r="I3524" s="121"/>
    </row>
    <row r="3525" spans="9:9">
      <c r="I3525" s="121"/>
    </row>
    <row r="3526" spans="9:9">
      <c r="I3526" s="121"/>
    </row>
  </sheetData>
  <sheetProtection formatCells="0" formatColumns="0" formatRows="0" insertColumns="0" insertRows="0" insertHyperlinks="0" deleteColumns="0" deleteRows="0" sort="0" autoFilter="0" pivotTables="0"/>
  <sortState xmlns:xlrd2="http://schemas.microsoft.com/office/spreadsheetml/2017/richdata2" ref="A1:M3359">
    <sortCondition ref="A2886"/>
  </sortState>
  <customSheetViews>
    <customSheetView guid="{837221DA-AD14-4384-8A40-22F5937064F0}" showGridLines="0" hiddenRows="1" hiddenColumns="1" showRuler="0" topLeftCell="B1">
      <pane ySplit="1" topLeftCell="A1036" activePane="bottomLeft" state="frozen"/>
      <selection pane="bottomLeft" activeCell="C1044" sqref="C1044"/>
      <pageMargins left="0.75" right="0.75" top="1" bottom="1" header="0.5" footer="0.5"/>
      <pageSetup paperSize="9" scale="65" fitToHeight="19" orientation="landscape" r:id="rId1"/>
      <headerFooter alignWithMargins="0"/>
    </customSheetView>
    <customSheetView guid="{D9128810-F68F-4AE0-BA84-87BD67D80C7B}" scale="110" showGridLines="0" hiddenRows="1">
      <pane ySplit="1" topLeftCell="A44" activePane="bottomLeft" state="frozen"/>
      <selection pane="bottomLeft" activeCell="B49" sqref="B49:B55"/>
      <pageMargins left="0.75" right="0.75" top="1" bottom="1" header="0.5" footer="0.5"/>
      <pageSetup paperSize="9" scale="65" fitToHeight="19" orientation="landscape" r:id="rId2"/>
      <headerFooter alignWithMargins="0"/>
    </customSheetView>
  </customSheetViews>
  <mergeCells count="6">
    <mergeCell ref="C3457:G3457"/>
    <mergeCell ref="H1:I1"/>
    <mergeCell ref="G3105:G3108"/>
    <mergeCell ref="J3105:J3108"/>
    <mergeCell ref="G3229:G3231"/>
    <mergeCell ref="G2932:G3038"/>
  </mergeCells>
  <phoneticPr fontId="0" type="noConversion"/>
  <conditionalFormatting sqref="D52">
    <cfRule type="duplicateValues" dxfId="31" priority="61"/>
  </conditionalFormatting>
  <conditionalFormatting sqref="D54:D59">
    <cfRule type="duplicateValues" dxfId="30" priority="62"/>
  </conditionalFormatting>
  <conditionalFormatting sqref="D59">
    <cfRule type="duplicateValues" dxfId="29" priority="63"/>
  </conditionalFormatting>
  <conditionalFormatting sqref="D53:D59">
    <cfRule type="duplicateValues" dxfId="28" priority="64"/>
  </conditionalFormatting>
  <conditionalFormatting sqref="D438:D440">
    <cfRule type="duplicateValues" dxfId="27" priority="60"/>
  </conditionalFormatting>
  <conditionalFormatting sqref="D864">
    <cfRule type="duplicateValues" dxfId="26" priority="59"/>
  </conditionalFormatting>
  <conditionalFormatting sqref="D880">
    <cfRule type="duplicateValues" dxfId="25" priority="57"/>
  </conditionalFormatting>
  <conditionalFormatting sqref="D887">
    <cfRule type="duplicateValues" dxfId="24" priority="54"/>
  </conditionalFormatting>
  <conditionalFormatting sqref="D892:D893">
    <cfRule type="duplicateValues" dxfId="23" priority="50"/>
  </conditionalFormatting>
  <conditionalFormatting sqref="D897">
    <cfRule type="duplicateValues" dxfId="22" priority="45"/>
  </conditionalFormatting>
  <conditionalFormatting sqref="D898:D899">
    <cfRule type="duplicateValues" dxfId="21" priority="39"/>
  </conditionalFormatting>
  <conditionalFormatting sqref="D967:D971">
    <cfRule type="duplicateValues" dxfId="20" priority="38"/>
  </conditionalFormatting>
  <conditionalFormatting sqref="D986">
    <cfRule type="duplicateValues" dxfId="19" priority="37"/>
  </conditionalFormatting>
  <conditionalFormatting sqref="D988">
    <cfRule type="duplicateValues" dxfId="18" priority="36"/>
  </conditionalFormatting>
  <conditionalFormatting sqref="D2421">
    <cfRule type="duplicateValues" dxfId="17" priority="35"/>
  </conditionalFormatting>
  <conditionalFormatting sqref="D2461:D2462">
    <cfRule type="duplicateValues" dxfId="16" priority="34"/>
  </conditionalFormatting>
  <conditionalFormatting sqref="D2462">
    <cfRule type="duplicateValues" dxfId="15" priority="33"/>
  </conditionalFormatting>
  <conditionalFormatting sqref="D2521">
    <cfRule type="duplicateValues" dxfId="14" priority="32"/>
  </conditionalFormatting>
  <conditionalFormatting sqref="D2744">
    <cfRule type="duplicateValues" dxfId="13" priority="19"/>
  </conditionalFormatting>
  <conditionalFormatting sqref="D3273">
    <cfRule type="duplicateValues" dxfId="12" priority="13"/>
  </conditionalFormatting>
  <conditionalFormatting sqref="D2823">
    <cfRule type="duplicateValues" dxfId="11" priority="3"/>
  </conditionalFormatting>
  <conditionalFormatting sqref="D2836">
    <cfRule type="duplicateValues" dxfId="10" priority="1"/>
  </conditionalFormatting>
  <conditionalFormatting sqref="D2813:D2822 D2824:D2835 D2837:D2876">
    <cfRule type="duplicateValues" dxfId="9" priority="70"/>
  </conditionalFormatting>
  <conditionalFormatting sqref="D2813:D2822 D2824:D2835 D2837:D2875">
    <cfRule type="duplicateValues" dxfId="8" priority="75"/>
  </conditionalFormatting>
  <hyperlinks>
    <hyperlink ref="C921" r:id="rId3" display="http://www.chemindustry.com/chemicals/9075808.html" xr:uid="{00000000-0004-0000-0200-000000000000}"/>
    <hyperlink ref="C1365" r:id="rId4" display="http://www.chemindustry.com/chemicals/183267.html" xr:uid="{00000000-0004-0000-0200-000001000000}"/>
    <hyperlink ref="C1367" r:id="rId5" display="http://www.chemindustry.com/chemicals/118270.html" xr:uid="{00000000-0004-0000-0200-000002000000}"/>
    <hyperlink ref="C1377" r:id="rId6" display="http://www.chemindustry.com/chemicals/180839.html" xr:uid="{00000000-0004-0000-0200-000003000000}"/>
    <hyperlink ref="C1378" r:id="rId7" display="http://www.chemindustry.com/chemicals/199887.html" xr:uid="{00000000-0004-0000-0200-000004000000}"/>
  </hyperlinks>
  <pageMargins left="0.75" right="0.75" top="1" bottom="1" header="0.5" footer="0.5"/>
  <pageSetup paperSize="9" scale="65" fitToHeight="19" orientation="landscape" r:id="rId8"/>
  <headerFooter alignWithMargins="0"/>
  <ignoredErrors>
    <ignoredError sqref="D3319 D1410 D5" twoDigitTextYear="1"/>
    <ignoredError sqref="K22 K2395 K2748" numberStoredAsText="1"/>
    <ignoredError sqref="B3249 B2383 B1387" formula="1"/>
  </ignoredErrors>
  <drawing r:id="rId9"/>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IL61"/>
  <sheetViews>
    <sheetView zoomScale="75" zoomScaleNormal="75" workbookViewId="0">
      <pane ySplit="1" topLeftCell="A2" activePane="bottomLeft" state="frozen"/>
      <selection pane="bottomLeft"/>
    </sheetView>
  </sheetViews>
  <sheetFormatPr defaultColWidth="9.109375" defaultRowHeight="13.2"/>
  <cols>
    <col min="1" max="1" width="6.109375" customWidth="1"/>
    <col min="2" max="2" width="46" customWidth="1"/>
    <col min="3" max="3" width="12.33203125" customWidth="1"/>
    <col min="6" max="6" width="45" customWidth="1"/>
    <col min="7" max="7" width="50.33203125" customWidth="1"/>
    <col min="8" max="8" width="27.6640625" customWidth="1"/>
    <col min="9" max="9" width="20.88671875" style="97" customWidth="1"/>
    <col min="10" max="10" width="16.33203125" customWidth="1"/>
    <col min="11" max="11" width="15.109375" customWidth="1"/>
  </cols>
  <sheetData>
    <row r="1" spans="1:11" ht="39.6">
      <c r="A1" s="72"/>
      <c r="B1" s="501" t="s">
        <v>1152</v>
      </c>
      <c r="C1" s="502" t="s">
        <v>6615</v>
      </c>
      <c r="D1" s="501" t="s">
        <v>1155</v>
      </c>
      <c r="E1" s="501" t="s">
        <v>2765</v>
      </c>
      <c r="F1" s="501" t="s">
        <v>2788</v>
      </c>
      <c r="G1" s="501" t="s">
        <v>5321</v>
      </c>
      <c r="H1" s="501" t="s">
        <v>278</v>
      </c>
      <c r="I1" s="501" t="s">
        <v>5303</v>
      </c>
      <c r="J1" s="503" t="s">
        <v>3424</v>
      </c>
      <c r="K1" s="503" t="s">
        <v>5330</v>
      </c>
    </row>
    <row r="2" spans="1:11">
      <c r="A2" s="72"/>
      <c r="B2" s="288"/>
      <c r="C2" s="341"/>
      <c r="D2" s="288"/>
      <c r="E2" s="288"/>
      <c r="F2" s="288"/>
      <c r="G2" s="288"/>
      <c r="H2" s="288"/>
      <c r="I2" s="288"/>
      <c r="J2" s="342"/>
      <c r="K2" s="342"/>
    </row>
    <row r="3" spans="1:11" ht="39.6">
      <c r="A3" s="72"/>
      <c r="B3" s="526" t="s">
        <v>6688</v>
      </c>
      <c r="C3" s="521" t="s">
        <v>6629</v>
      </c>
      <c r="D3" s="520" t="s">
        <v>1938</v>
      </c>
      <c r="E3" s="520" t="s">
        <v>1939</v>
      </c>
      <c r="F3" s="520" t="s">
        <v>6374</v>
      </c>
      <c r="G3" s="40" t="s">
        <v>7120</v>
      </c>
      <c r="H3" s="40" t="s">
        <v>2580</v>
      </c>
      <c r="I3" s="40"/>
      <c r="J3" s="80">
        <v>43132</v>
      </c>
      <c r="K3" s="80">
        <v>43497</v>
      </c>
    </row>
    <row r="4" spans="1:11">
      <c r="A4" s="72"/>
      <c r="B4" s="525" t="s">
        <v>2894</v>
      </c>
      <c r="C4" s="528"/>
      <c r="D4" s="522"/>
      <c r="E4" s="522"/>
      <c r="F4" s="522"/>
      <c r="G4" s="522"/>
      <c r="H4" s="522"/>
      <c r="I4" s="522"/>
      <c r="J4" s="524"/>
      <c r="K4" s="524"/>
    </row>
    <row r="5" spans="1:11" ht="26.4">
      <c r="A5" s="72"/>
      <c r="B5" s="527" t="s">
        <v>7114</v>
      </c>
      <c r="C5" s="48" t="s">
        <v>3045</v>
      </c>
      <c r="D5" s="40" t="s">
        <v>2798</v>
      </c>
      <c r="E5" s="40" t="s">
        <v>5300</v>
      </c>
      <c r="F5" s="246"/>
      <c r="G5" s="87" t="s">
        <v>7118</v>
      </c>
      <c r="H5" s="87"/>
      <c r="I5" s="246"/>
      <c r="J5" s="118">
        <v>39479</v>
      </c>
      <c r="K5" s="80">
        <v>43497</v>
      </c>
    </row>
    <row r="6" spans="1:11">
      <c r="A6" s="72"/>
      <c r="B6" s="339" t="s">
        <v>5031</v>
      </c>
      <c r="C6" s="101"/>
      <c r="D6" s="40"/>
      <c r="E6" s="40"/>
      <c r="F6" s="40"/>
      <c r="G6" s="40"/>
      <c r="H6" s="40"/>
      <c r="I6" s="40"/>
      <c r="J6" s="80"/>
      <c r="K6" s="80"/>
    </row>
    <row r="7" spans="1:11" ht="26.4">
      <c r="A7" s="72"/>
      <c r="B7" s="527" t="s">
        <v>4338</v>
      </c>
      <c r="C7" s="101" t="s">
        <v>4337</v>
      </c>
      <c r="D7" s="40" t="s">
        <v>2798</v>
      </c>
      <c r="E7" s="40" t="s">
        <v>4676</v>
      </c>
      <c r="F7" s="40"/>
      <c r="G7" s="40" t="s">
        <v>6730</v>
      </c>
      <c r="H7" s="40"/>
      <c r="I7" s="40"/>
      <c r="J7" s="80">
        <v>38362</v>
      </c>
      <c r="K7" s="80">
        <v>43497</v>
      </c>
    </row>
    <row r="8" spans="1:11">
      <c r="A8" s="72"/>
      <c r="B8" s="340" t="s">
        <v>5044</v>
      </c>
      <c r="C8" s="344"/>
      <c r="D8" s="217"/>
      <c r="E8" s="217"/>
      <c r="F8" s="217"/>
      <c r="G8" s="217"/>
      <c r="H8" s="217"/>
      <c r="I8" s="217"/>
      <c r="J8" s="260"/>
      <c r="K8" s="260"/>
    </row>
    <row r="9" spans="1:11" ht="39.6">
      <c r="A9" s="72"/>
      <c r="B9" s="343" t="s">
        <v>6721</v>
      </c>
      <c r="C9" s="246"/>
      <c r="D9" s="246"/>
      <c r="E9" s="246"/>
      <c r="F9" s="246"/>
      <c r="G9" s="40"/>
      <c r="H9" s="40"/>
      <c r="I9" s="40"/>
      <c r="J9" s="80"/>
      <c r="K9" s="80"/>
    </row>
    <row r="10" spans="1:11" ht="26.4">
      <c r="A10" s="72"/>
      <c r="B10" s="527" t="s">
        <v>6238</v>
      </c>
      <c r="C10" s="40" t="s">
        <v>6237</v>
      </c>
      <c r="D10" s="40" t="s">
        <v>1938</v>
      </c>
      <c r="E10" s="40" t="s">
        <v>4676</v>
      </c>
      <c r="F10" s="40"/>
      <c r="G10" s="40" t="s">
        <v>6722</v>
      </c>
      <c r="H10" s="40"/>
      <c r="I10" s="40"/>
      <c r="J10" s="260">
        <v>42401</v>
      </c>
      <c r="K10" s="80">
        <v>43497</v>
      </c>
    </row>
    <row r="11" spans="1:11" ht="26.4">
      <c r="A11" s="72"/>
      <c r="B11" s="527" t="s">
        <v>5529</v>
      </c>
      <c r="C11" s="40" t="s">
        <v>5699</v>
      </c>
      <c r="D11" s="40" t="s">
        <v>1938</v>
      </c>
      <c r="E11" s="40" t="s">
        <v>4676</v>
      </c>
      <c r="F11" s="40"/>
      <c r="G11" s="40" t="s">
        <v>6722</v>
      </c>
      <c r="H11" s="40"/>
      <c r="I11" s="40"/>
      <c r="J11" s="260">
        <v>42401</v>
      </c>
      <c r="K11" s="80">
        <v>43497</v>
      </c>
    </row>
    <row r="12" spans="1:11" ht="52.8">
      <c r="A12" s="72"/>
      <c r="B12" s="261" t="s">
        <v>4551</v>
      </c>
      <c r="C12" s="85" t="s">
        <v>4422</v>
      </c>
      <c r="D12" s="211" t="s">
        <v>1938</v>
      </c>
      <c r="E12" s="211" t="s">
        <v>1939</v>
      </c>
      <c r="F12" s="79" t="s">
        <v>6539</v>
      </c>
      <c r="G12" s="217" t="s">
        <v>6555</v>
      </c>
      <c r="H12" s="90" t="s">
        <v>4423</v>
      </c>
      <c r="I12" s="79"/>
      <c r="J12" s="260">
        <v>39845</v>
      </c>
      <c r="K12" s="260">
        <v>43132</v>
      </c>
    </row>
    <row r="13" spans="1:11" ht="66">
      <c r="A13" s="72"/>
      <c r="B13" s="17" t="s">
        <v>5353</v>
      </c>
      <c r="C13" s="78" t="s">
        <v>5001</v>
      </c>
      <c r="D13" s="63" t="s">
        <v>1938</v>
      </c>
      <c r="E13" s="63" t="s">
        <v>1939</v>
      </c>
      <c r="F13" s="77" t="s">
        <v>4658</v>
      </c>
      <c r="G13" s="217" t="s">
        <v>6556</v>
      </c>
      <c r="H13" s="52" t="s">
        <v>4421</v>
      </c>
      <c r="I13" s="40" t="s">
        <v>3728</v>
      </c>
      <c r="J13" s="80">
        <v>39845</v>
      </c>
      <c r="K13" s="80">
        <v>43132</v>
      </c>
    </row>
    <row r="14" spans="1:11" ht="66">
      <c r="A14" s="72"/>
      <c r="B14" s="17" t="s">
        <v>1122</v>
      </c>
      <c r="C14" s="78" t="s">
        <v>4993</v>
      </c>
      <c r="D14" s="63" t="s">
        <v>1938</v>
      </c>
      <c r="E14" s="63" t="s">
        <v>1939</v>
      </c>
      <c r="F14" s="77" t="s">
        <v>4658</v>
      </c>
      <c r="G14" s="40" t="s">
        <v>6557</v>
      </c>
      <c r="H14" s="52" t="s">
        <v>6083</v>
      </c>
      <c r="I14" s="65" t="s">
        <v>3728</v>
      </c>
      <c r="J14" s="80">
        <v>39845</v>
      </c>
      <c r="K14" s="80">
        <v>43132</v>
      </c>
    </row>
    <row r="15" spans="1:11" ht="52.8">
      <c r="A15" s="72"/>
      <c r="B15" s="17" t="s">
        <v>5869</v>
      </c>
      <c r="C15" s="217" t="s">
        <v>5870</v>
      </c>
      <c r="D15" s="217" t="s">
        <v>2798</v>
      </c>
      <c r="E15" s="217" t="s">
        <v>4676</v>
      </c>
      <c r="F15" s="217" t="s">
        <v>5814</v>
      </c>
      <c r="G15" s="40" t="s">
        <v>6569</v>
      </c>
      <c r="H15" s="52"/>
      <c r="I15" s="237"/>
      <c r="J15" s="260">
        <v>42036</v>
      </c>
      <c r="K15" s="260">
        <v>43132</v>
      </c>
    </row>
    <row r="16" spans="1:11">
      <c r="A16" s="72"/>
      <c r="B16" s="340" t="s">
        <v>6572</v>
      </c>
      <c r="C16" s="90"/>
      <c r="D16" s="217"/>
      <c r="E16" s="217"/>
      <c r="F16" s="246"/>
      <c r="G16" s="245"/>
      <c r="H16" s="52"/>
      <c r="I16" s="236"/>
      <c r="J16" s="82"/>
      <c r="K16" s="82"/>
    </row>
    <row r="17" spans="1:246" ht="39.6">
      <c r="A17" s="72"/>
      <c r="B17" s="31" t="s">
        <v>263</v>
      </c>
      <c r="C17" s="56" t="s">
        <v>262</v>
      </c>
      <c r="D17" s="246" t="s">
        <v>1156</v>
      </c>
      <c r="E17" s="42" t="s">
        <v>4676</v>
      </c>
      <c r="F17" s="113"/>
      <c r="G17" s="566" t="s">
        <v>6598</v>
      </c>
      <c r="H17" s="574"/>
      <c r="I17" s="91"/>
      <c r="J17" s="242">
        <v>38362</v>
      </c>
      <c r="K17" s="242">
        <v>43132</v>
      </c>
    </row>
    <row r="18" spans="1:246" ht="26.4">
      <c r="A18" s="72"/>
      <c r="B18" s="29" t="s">
        <v>416</v>
      </c>
      <c r="C18" s="234" t="s">
        <v>276</v>
      </c>
      <c r="D18" s="246" t="s">
        <v>1156</v>
      </c>
      <c r="E18" s="42" t="s">
        <v>4676</v>
      </c>
      <c r="F18" s="87"/>
      <c r="G18" s="567"/>
      <c r="H18" s="575"/>
      <c r="I18" s="84"/>
      <c r="J18" s="82">
        <v>38362</v>
      </c>
      <c r="K18" s="82">
        <v>43132</v>
      </c>
    </row>
    <row r="19" spans="1:246">
      <c r="A19" s="72"/>
      <c r="B19" s="29" t="s">
        <v>2500</v>
      </c>
      <c r="C19" s="234" t="s">
        <v>1994</v>
      </c>
      <c r="D19" s="246" t="s">
        <v>1156</v>
      </c>
      <c r="E19" s="42" t="s">
        <v>4676</v>
      </c>
      <c r="F19" s="89"/>
      <c r="G19" s="568"/>
      <c r="H19" s="576"/>
      <c r="I19" s="130"/>
      <c r="J19" s="260">
        <v>38362</v>
      </c>
      <c r="K19" s="260">
        <v>43132</v>
      </c>
    </row>
    <row r="20" spans="1:246" ht="27" customHeight="1">
      <c r="A20" s="72"/>
      <c r="B20" s="339" t="s">
        <v>6596</v>
      </c>
      <c r="C20" s="101"/>
      <c r="D20" s="40"/>
      <c r="E20" s="40"/>
      <c r="F20" s="217"/>
      <c r="G20" s="217"/>
      <c r="H20" s="40"/>
      <c r="I20" s="79"/>
      <c r="J20" s="260"/>
      <c r="K20" s="260"/>
    </row>
    <row r="21" spans="1:246" ht="26.4">
      <c r="A21" s="72"/>
      <c r="B21" s="27" t="s">
        <v>6699</v>
      </c>
      <c r="C21" s="129" t="s">
        <v>3935</v>
      </c>
      <c r="D21" s="217" t="s">
        <v>1938</v>
      </c>
      <c r="E21" s="217" t="s">
        <v>1939</v>
      </c>
      <c r="F21" s="217"/>
      <c r="G21" s="217" t="s">
        <v>6597</v>
      </c>
      <c r="H21" s="90"/>
      <c r="I21" s="240"/>
      <c r="J21" s="260">
        <v>38362</v>
      </c>
      <c r="K21" s="260">
        <v>43132</v>
      </c>
    </row>
    <row r="22" spans="1:246">
      <c r="A22" s="16"/>
      <c r="B22" s="339" t="s">
        <v>5348</v>
      </c>
      <c r="C22" s="41"/>
      <c r="D22" s="42"/>
      <c r="E22" s="87"/>
      <c r="F22" s="217"/>
      <c r="G22" s="217"/>
      <c r="H22" s="90"/>
      <c r="I22" s="240"/>
      <c r="J22" s="80"/>
      <c r="K22" s="80"/>
      <c r="L22" s="88"/>
    </row>
    <row r="23" spans="1:246" ht="39.6">
      <c r="A23" s="16"/>
      <c r="B23" s="29" t="s">
        <v>2843</v>
      </c>
      <c r="C23" s="101" t="s">
        <v>3563</v>
      </c>
      <c r="D23" s="40" t="s">
        <v>1156</v>
      </c>
      <c r="E23" s="40" t="s">
        <v>4676</v>
      </c>
      <c r="F23" s="217"/>
      <c r="G23" s="217" t="s">
        <v>6620</v>
      </c>
      <c r="H23" s="90"/>
      <c r="I23" s="240"/>
      <c r="J23" s="82">
        <v>38362</v>
      </c>
      <c r="K23" s="82">
        <v>43132</v>
      </c>
      <c r="L23" s="323"/>
    </row>
    <row r="24" spans="1:246" ht="26.4">
      <c r="A24" s="16"/>
      <c r="B24" s="17" t="s">
        <v>2581</v>
      </c>
      <c r="C24" s="117" t="s">
        <v>2582</v>
      </c>
      <c r="D24" s="40" t="s">
        <v>1156</v>
      </c>
      <c r="E24" s="40" t="s">
        <v>4676</v>
      </c>
      <c r="F24" s="40" t="s">
        <v>1080</v>
      </c>
      <c r="G24" s="44" t="s">
        <v>6288</v>
      </c>
      <c r="H24" s="44"/>
      <c r="I24" s="324"/>
      <c r="J24" s="80">
        <v>38362</v>
      </c>
      <c r="K24" s="80">
        <v>42767</v>
      </c>
      <c r="L24" s="322"/>
    </row>
    <row r="25" spans="1:246" ht="26.4">
      <c r="A25" s="16"/>
      <c r="B25" s="270" t="s">
        <v>6187</v>
      </c>
      <c r="C25" s="325"/>
      <c r="D25" s="326"/>
      <c r="E25" s="327"/>
      <c r="F25" s="326"/>
      <c r="G25" s="328"/>
      <c r="H25" s="328"/>
      <c r="I25" s="329"/>
      <c r="J25" s="330"/>
      <c r="K25" s="189"/>
      <c r="L25" s="322"/>
    </row>
    <row r="26" spans="1:246">
      <c r="A26" s="305"/>
      <c r="B26" s="195" t="s">
        <v>5257</v>
      </c>
      <c r="C26" s="196" t="s">
        <v>5261</v>
      </c>
      <c r="D26" s="190" t="s">
        <v>1156</v>
      </c>
      <c r="E26" s="192" t="s">
        <v>4676</v>
      </c>
      <c r="F26" s="192"/>
      <c r="G26" s="577" t="s">
        <v>6289</v>
      </c>
      <c r="H26" s="193"/>
      <c r="I26" s="191"/>
      <c r="J26" s="194">
        <v>41306</v>
      </c>
      <c r="K26" s="194">
        <v>42767</v>
      </c>
      <c r="L26" s="322"/>
    </row>
    <row r="27" spans="1:246" s="282" customFormat="1">
      <c r="A27" s="16"/>
      <c r="B27" s="195" t="s">
        <v>5254</v>
      </c>
      <c r="C27" s="196" t="s">
        <v>5258</v>
      </c>
      <c r="D27" s="190" t="s">
        <v>1156</v>
      </c>
      <c r="E27" s="191" t="s">
        <v>4676</v>
      </c>
      <c r="F27" s="192"/>
      <c r="G27" s="567"/>
      <c r="H27" s="193"/>
      <c r="I27" s="191"/>
      <c r="J27" s="194">
        <v>41306</v>
      </c>
      <c r="K27" s="194">
        <v>42767</v>
      </c>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row>
    <row r="28" spans="1:246">
      <c r="A28" s="271"/>
      <c r="B28" s="195" t="s">
        <v>5255</v>
      </c>
      <c r="C28" s="196" t="s">
        <v>5259</v>
      </c>
      <c r="D28" s="190" t="s">
        <v>1156</v>
      </c>
      <c r="E28" s="192" t="s">
        <v>4676</v>
      </c>
      <c r="F28" s="192"/>
      <c r="G28" s="567"/>
      <c r="H28" s="193"/>
      <c r="I28" s="191"/>
      <c r="J28" s="194">
        <v>41306</v>
      </c>
      <c r="K28" s="194">
        <v>42767</v>
      </c>
    </row>
    <row r="29" spans="1:246" ht="39.6">
      <c r="A29" s="16"/>
      <c r="B29" s="262" t="s">
        <v>5349</v>
      </c>
      <c r="C29" s="117"/>
      <c r="D29" s="40" t="s">
        <v>1156</v>
      </c>
      <c r="E29" s="120" t="s">
        <v>4676</v>
      </c>
      <c r="F29" s="40" t="s">
        <v>1077</v>
      </c>
      <c r="G29" s="578" t="s">
        <v>6189</v>
      </c>
      <c r="H29" s="44"/>
      <c r="I29" s="51"/>
      <c r="J29" s="80">
        <v>38362</v>
      </c>
      <c r="K29" s="80">
        <v>42401</v>
      </c>
    </row>
    <row r="30" spans="1:246">
      <c r="B30" s="263" t="s">
        <v>5028</v>
      </c>
      <c r="C30" s="53"/>
      <c r="D30" s="245" t="s">
        <v>1156</v>
      </c>
      <c r="E30" s="245" t="s">
        <v>4676</v>
      </c>
      <c r="F30" s="245" t="s">
        <v>1079</v>
      </c>
      <c r="G30" s="568"/>
      <c r="H30" s="247" t="s">
        <v>222</v>
      </c>
      <c r="J30" s="242">
        <v>38362</v>
      </c>
      <c r="K30" s="207">
        <v>42401</v>
      </c>
    </row>
    <row r="31" spans="1:246">
      <c r="B31" s="264" t="s">
        <v>6200</v>
      </c>
      <c r="C31" s="272"/>
      <c r="D31" s="76"/>
      <c r="E31" s="76"/>
      <c r="F31" s="76"/>
      <c r="G31" s="76"/>
      <c r="H31" s="76"/>
      <c r="I31" s="76"/>
      <c r="J31" s="76"/>
      <c r="K31" s="76"/>
    </row>
    <row r="32" spans="1:246">
      <c r="B32" s="265" t="s">
        <v>559</v>
      </c>
      <c r="C32" s="42" t="s">
        <v>2031</v>
      </c>
      <c r="D32" s="246" t="s">
        <v>2791</v>
      </c>
      <c r="E32" s="246" t="s">
        <v>4619</v>
      </c>
      <c r="F32" s="108"/>
      <c r="G32" s="581" t="s">
        <v>6201</v>
      </c>
      <c r="H32" s="83"/>
      <c r="I32" s="39"/>
      <c r="J32" s="208">
        <v>40940</v>
      </c>
      <c r="K32" s="68">
        <v>42401</v>
      </c>
    </row>
    <row r="33" spans="1:11" ht="26.4">
      <c r="B33" s="267" t="s">
        <v>5268</v>
      </c>
      <c r="C33" s="273" t="s">
        <v>3371</v>
      </c>
      <c r="D33" s="139" t="s">
        <v>2791</v>
      </c>
      <c r="E33" s="139" t="s">
        <v>4619</v>
      </c>
      <c r="F33" s="108"/>
      <c r="G33" s="567"/>
      <c r="H33" s="83"/>
      <c r="I33" s="39"/>
      <c r="J33" s="208">
        <v>40940</v>
      </c>
      <c r="K33" s="68">
        <v>41306</v>
      </c>
    </row>
    <row r="34" spans="1:11">
      <c r="B34" s="265" t="s">
        <v>3226</v>
      </c>
      <c r="C34" s="273" t="s">
        <v>3225</v>
      </c>
      <c r="D34" s="139" t="s">
        <v>2798</v>
      </c>
      <c r="E34" s="139" t="s">
        <v>4676</v>
      </c>
      <c r="F34" s="108"/>
      <c r="G34" s="567"/>
      <c r="H34" s="83"/>
      <c r="I34" s="39"/>
      <c r="J34" s="208">
        <v>41671</v>
      </c>
      <c r="K34" s="68">
        <v>42401</v>
      </c>
    </row>
    <row r="35" spans="1:11">
      <c r="B35" s="265" t="s">
        <v>4878</v>
      </c>
      <c r="C35" s="273" t="s">
        <v>4043</v>
      </c>
      <c r="D35" s="139" t="s">
        <v>2798</v>
      </c>
      <c r="E35" s="139" t="s">
        <v>4676</v>
      </c>
      <c r="F35" s="108"/>
      <c r="G35" s="567"/>
      <c r="H35" s="83"/>
      <c r="I35" s="39"/>
      <c r="J35" s="208">
        <v>41671</v>
      </c>
      <c r="K35" s="68">
        <v>42401</v>
      </c>
    </row>
    <row r="36" spans="1:11">
      <c r="A36" s="16"/>
      <c r="B36" s="265" t="s">
        <v>2352</v>
      </c>
      <c r="C36" s="273" t="s">
        <v>2351</v>
      </c>
      <c r="D36" s="139" t="s">
        <v>2798</v>
      </c>
      <c r="E36" s="139" t="s">
        <v>4676</v>
      </c>
      <c r="F36" s="108"/>
      <c r="G36" s="567"/>
      <c r="H36" s="83"/>
      <c r="I36" s="39"/>
      <c r="J36" s="208">
        <v>41671</v>
      </c>
      <c r="K36" s="68">
        <v>42401</v>
      </c>
    </row>
    <row r="37" spans="1:11">
      <c r="A37" s="16"/>
      <c r="B37" s="265" t="s">
        <v>1333</v>
      </c>
      <c r="C37" s="42" t="s">
        <v>2147</v>
      </c>
      <c r="D37" s="246" t="s">
        <v>2798</v>
      </c>
      <c r="E37" s="246" t="s">
        <v>4676</v>
      </c>
      <c r="F37" s="36"/>
      <c r="G37" s="567"/>
      <c r="H37" s="83"/>
      <c r="I37" s="39"/>
      <c r="J37" s="208">
        <v>39845</v>
      </c>
      <c r="K37" s="68">
        <v>41306</v>
      </c>
    </row>
    <row r="38" spans="1:11">
      <c r="A38" s="16"/>
      <c r="B38" s="264" t="s">
        <v>5026</v>
      </c>
      <c r="C38" s="117"/>
      <c r="D38" s="40"/>
      <c r="E38" s="40"/>
      <c r="F38" s="40"/>
      <c r="G38" s="76"/>
      <c r="H38" s="76"/>
      <c r="I38" s="76"/>
      <c r="J38" s="76"/>
      <c r="K38" s="76"/>
    </row>
    <row r="39" spans="1:11">
      <c r="A39" s="16"/>
      <c r="B39" s="266" t="s">
        <v>4251</v>
      </c>
      <c r="C39" s="55" t="s">
        <v>4250</v>
      </c>
      <c r="D39" s="39" t="s">
        <v>2798</v>
      </c>
      <c r="E39" s="246" t="s">
        <v>4676</v>
      </c>
      <c r="F39" s="36"/>
      <c r="G39" s="578" t="s">
        <v>6216</v>
      </c>
      <c r="H39" s="83"/>
      <c r="I39" s="36"/>
      <c r="J39" s="82">
        <v>38362</v>
      </c>
      <c r="K39" s="68">
        <v>42401</v>
      </c>
    </row>
    <row r="40" spans="1:11">
      <c r="A40" s="16"/>
      <c r="B40" s="267" t="s">
        <v>4652</v>
      </c>
      <c r="C40" s="54" t="s">
        <v>4651</v>
      </c>
      <c r="D40" s="39" t="s">
        <v>2798</v>
      </c>
      <c r="E40" s="246" t="s">
        <v>4676</v>
      </c>
      <c r="F40" s="36"/>
      <c r="G40" s="567"/>
      <c r="H40" s="83"/>
      <c r="I40" s="36"/>
      <c r="J40" s="98">
        <v>38362</v>
      </c>
      <c r="K40" s="68">
        <v>42401</v>
      </c>
    </row>
    <row r="41" spans="1:11">
      <c r="A41" s="16"/>
      <c r="B41" s="267" t="s">
        <v>4654</v>
      </c>
      <c r="C41" s="54" t="s">
        <v>4653</v>
      </c>
      <c r="D41" s="39" t="s">
        <v>2798</v>
      </c>
      <c r="E41" s="246" t="s">
        <v>4676</v>
      </c>
      <c r="F41" s="36"/>
      <c r="G41" s="567"/>
      <c r="H41" s="83"/>
      <c r="I41" s="36"/>
      <c r="J41" s="98">
        <v>38362</v>
      </c>
      <c r="K41" s="68">
        <v>42401</v>
      </c>
    </row>
    <row r="42" spans="1:11">
      <c r="A42" s="16"/>
      <c r="B42" s="266" t="s">
        <v>4650</v>
      </c>
      <c r="C42" s="55" t="s">
        <v>3186</v>
      </c>
      <c r="D42" s="39" t="s">
        <v>2798</v>
      </c>
      <c r="E42" s="246" t="s">
        <v>4676</v>
      </c>
      <c r="F42" s="36"/>
      <c r="G42" s="567"/>
      <c r="H42" s="83"/>
      <c r="I42" s="36"/>
      <c r="J42" s="98">
        <v>38362</v>
      </c>
      <c r="K42" s="68">
        <v>42401</v>
      </c>
    </row>
    <row r="43" spans="1:11">
      <c r="A43" s="16"/>
      <c r="B43" s="266" t="s">
        <v>3608</v>
      </c>
      <c r="C43" s="55" t="s">
        <v>3607</v>
      </c>
      <c r="D43" s="39" t="s">
        <v>2798</v>
      </c>
      <c r="E43" s="246" t="s">
        <v>4676</v>
      </c>
      <c r="F43" s="36"/>
      <c r="G43" s="567"/>
      <c r="H43" s="83"/>
      <c r="I43" s="36"/>
      <c r="J43" s="98">
        <v>38362</v>
      </c>
      <c r="K43" s="68">
        <v>42401</v>
      </c>
    </row>
    <row r="44" spans="1:11">
      <c r="A44" s="16"/>
      <c r="B44" s="266" t="s">
        <v>1844</v>
      </c>
      <c r="C44" s="55" t="s">
        <v>2430</v>
      </c>
      <c r="D44" s="39" t="s">
        <v>2798</v>
      </c>
      <c r="E44" s="246" t="s">
        <v>4676</v>
      </c>
      <c r="F44" s="36"/>
      <c r="G44" s="567"/>
      <c r="H44" s="83"/>
      <c r="I44" s="36"/>
      <c r="J44" s="98">
        <v>38362</v>
      </c>
      <c r="K44" s="68">
        <v>42401</v>
      </c>
    </row>
    <row r="45" spans="1:11">
      <c r="A45" s="16"/>
      <c r="B45" s="267" t="s">
        <v>381</v>
      </c>
      <c r="C45" s="54" t="s">
        <v>380</v>
      </c>
      <c r="D45" s="39" t="s">
        <v>2798</v>
      </c>
      <c r="E45" s="246" t="s">
        <v>4676</v>
      </c>
      <c r="F45" s="36"/>
      <c r="G45" s="567"/>
      <c r="H45" s="83"/>
      <c r="I45" s="36"/>
      <c r="J45" s="98">
        <v>38362</v>
      </c>
      <c r="K45" s="68">
        <v>42401</v>
      </c>
    </row>
    <row r="46" spans="1:11">
      <c r="B46" s="266" t="s">
        <v>2423</v>
      </c>
      <c r="C46" s="55" t="s">
        <v>2422</v>
      </c>
      <c r="D46" s="39" t="s">
        <v>2798</v>
      </c>
      <c r="E46" s="246" t="s">
        <v>4676</v>
      </c>
      <c r="F46" s="36"/>
      <c r="G46" s="568"/>
      <c r="H46" s="83"/>
      <c r="I46" s="36"/>
      <c r="J46" s="98">
        <v>38362</v>
      </c>
      <c r="K46" s="68">
        <v>42401</v>
      </c>
    </row>
    <row r="47" spans="1:11">
      <c r="A47" s="16"/>
      <c r="B47" s="264" t="s">
        <v>5044</v>
      </c>
      <c r="C47" s="274"/>
      <c r="D47" s="40"/>
      <c r="E47" s="40"/>
      <c r="F47" s="40"/>
      <c r="G47" s="44"/>
      <c r="H47" s="40"/>
      <c r="I47" s="40"/>
      <c r="J47" s="80"/>
      <c r="K47" s="80"/>
    </row>
    <row r="48" spans="1:11" ht="39.6">
      <c r="B48" s="277" t="s">
        <v>5566</v>
      </c>
      <c r="C48" s="39"/>
      <c r="D48" s="209" t="s">
        <v>1938</v>
      </c>
      <c r="E48" s="246" t="s">
        <v>4676</v>
      </c>
      <c r="F48" s="249" t="s">
        <v>5774</v>
      </c>
      <c r="G48" s="83" t="s">
        <v>6225</v>
      </c>
      <c r="H48" s="83"/>
      <c r="I48" s="39"/>
      <c r="J48" s="87"/>
      <c r="K48" s="82">
        <v>42401</v>
      </c>
    </row>
    <row r="49" spans="1:11">
      <c r="B49" s="268" t="s">
        <v>5031</v>
      </c>
      <c r="C49" s="247"/>
      <c r="D49" s="128"/>
      <c r="E49" s="245"/>
      <c r="F49" s="256"/>
      <c r="G49" s="243"/>
      <c r="H49" s="243"/>
      <c r="I49" s="245"/>
      <c r="J49" s="245"/>
      <c r="K49" s="80"/>
    </row>
    <row r="50" spans="1:11" ht="39.6">
      <c r="B50" s="278" t="s">
        <v>2107</v>
      </c>
      <c r="C50" s="275" t="s">
        <v>2106</v>
      </c>
      <c r="D50" s="40" t="s">
        <v>2798</v>
      </c>
      <c r="E50" s="40" t="s">
        <v>4676</v>
      </c>
      <c r="F50" s="76"/>
      <c r="G50" s="105" t="s">
        <v>6240</v>
      </c>
      <c r="H50" s="76"/>
      <c r="I50" s="76"/>
      <c r="J50" s="76"/>
      <c r="K50" s="248">
        <v>42401</v>
      </c>
    </row>
    <row r="51" spans="1:11" ht="39.6">
      <c r="B51" s="267" t="s">
        <v>2950</v>
      </c>
      <c r="C51" s="275" t="s">
        <v>2951</v>
      </c>
      <c r="D51" s="63" t="s">
        <v>2798</v>
      </c>
      <c r="E51" s="40" t="s">
        <v>4676</v>
      </c>
      <c r="F51" s="76"/>
      <c r="G51" s="105" t="s">
        <v>6241</v>
      </c>
      <c r="H51" s="76"/>
      <c r="I51" s="76"/>
      <c r="J51" s="250"/>
      <c r="K51" s="254">
        <v>42401</v>
      </c>
    </row>
    <row r="52" spans="1:11">
      <c r="B52" s="265" t="s">
        <v>3226</v>
      </c>
      <c r="C52" s="273" t="s">
        <v>3225</v>
      </c>
      <c r="D52" s="139" t="s">
        <v>2798</v>
      </c>
      <c r="E52" s="172" t="s">
        <v>4676</v>
      </c>
      <c r="F52" s="97"/>
      <c r="G52" s="573" t="s">
        <v>6201</v>
      </c>
      <c r="I52" s="257"/>
      <c r="J52" s="250"/>
      <c r="K52" s="255">
        <v>42401</v>
      </c>
    </row>
    <row r="53" spans="1:11">
      <c r="B53" s="265" t="s">
        <v>4878</v>
      </c>
      <c r="C53" s="273" t="s">
        <v>4043</v>
      </c>
      <c r="D53" s="139" t="s">
        <v>2798</v>
      </c>
      <c r="E53" s="172" t="s">
        <v>4676</v>
      </c>
      <c r="F53" s="97"/>
      <c r="G53" s="573"/>
      <c r="I53" s="106"/>
      <c r="J53" s="97"/>
      <c r="K53" s="255">
        <v>42401</v>
      </c>
    </row>
    <row r="54" spans="1:11">
      <c r="A54" s="16"/>
      <c r="B54" s="265" t="s">
        <v>2352</v>
      </c>
      <c r="C54" s="273" t="s">
        <v>2351</v>
      </c>
      <c r="D54" s="139" t="s">
        <v>2798</v>
      </c>
      <c r="E54" s="172" t="s">
        <v>4676</v>
      </c>
      <c r="F54" s="97"/>
      <c r="G54" s="573"/>
      <c r="I54" s="106"/>
      <c r="J54" s="97"/>
      <c r="K54" s="255">
        <v>42401</v>
      </c>
    </row>
    <row r="55" spans="1:11">
      <c r="B55" s="279" t="s">
        <v>1333</v>
      </c>
      <c r="C55" s="90" t="s">
        <v>2147</v>
      </c>
      <c r="D55" s="217" t="s">
        <v>2798</v>
      </c>
      <c r="E55" s="89" t="s">
        <v>4676</v>
      </c>
      <c r="F55" s="100"/>
      <c r="G55" s="580"/>
      <c r="H55" s="23"/>
      <c r="I55" s="258"/>
      <c r="J55" s="100"/>
      <c r="K55" s="255">
        <v>42401</v>
      </c>
    </row>
    <row r="56" spans="1:11">
      <c r="B56" s="269" t="s">
        <v>5034</v>
      </c>
      <c r="C56" s="39"/>
      <c r="D56" s="209"/>
      <c r="E56" s="246"/>
      <c r="F56" s="249"/>
      <c r="G56" s="244"/>
      <c r="H56" s="244"/>
      <c r="I56" s="217"/>
      <c r="J56" s="217"/>
      <c r="K56" s="248">
        <v>42401</v>
      </c>
    </row>
    <row r="57" spans="1:11">
      <c r="B57" s="280" t="s">
        <v>559</v>
      </c>
      <c r="C57" s="110" t="s">
        <v>2031</v>
      </c>
      <c r="D57" s="110" t="s">
        <v>1938</v>
      </c>
      <c r="E57" s="247" t="s">
        <v>1939</v>
      </c>
      <c r="F57" s="251"/>
      <c r="G57" s="579" t="s">
        <v>6201</v>
      </c>
      <c r="H57" s="76"/>
      <c r="I57" s="76"/>
      <c r="J57" s="76"/>
      <c r="K57" s="248">
        <v>42401</v>
      </c>
    </row>
    <row r="58" spans="1:11" ht="26.4">
      <c r="B58" s="281" t="s">
        <v>5268</v>
      </c>
      <c r="C58" s="276" t="s">
        <v>3371</v>
      </c>
      <c r="D58" s="213" t="s">
        <v>1938</v>
      </c>
      <c r="E58" s="253" t="s">
        <v>1939</v>
      </c>
      <c r="F58" s="252"/>
      <c r="G58" s="579"/>
      <c r="H58" s="76"/>
      <c r="I58" s="76"/>
      <c r="J58" s="76"/>
      <c r="K58" s="248">
        <v>42401</v>
      </c>
    </row>
    <row r="61" spans="1:11">
      <c r="B61" s="18" t="s">
        <v>6540</v>
      </c>
    </row>
  </sheetData>
  <customSheetViews>
    <customSheetView guid="{D9128810-F68F-4AE0-BA84-87BD67D80C7B}">
      <selection activeCell="L2" sqref="L2"/>
      <pageMargins left="0.7" right="0.7" top="0.75" bottom="0.75" header="0.3" footer="0.3"/>
    </customSheetView>
  </customSheetViews>
  <mergeCells count="8">
    <mergeCell ref="H17:H19"/>
    <mergeCell ref="G17:G19"/>
    <mergeCell ref="G26:G28"/>
    <mergeCell ref="G39:G46"/>
    <mergeCell ref="G57:G58"/>
    <mergeCell ref="G52:G55"/>
    <mergeCell ref="G32:G37"/>
    <mergeCell ref="G29:G30"/>
  </mergeCells>
  <conditionalFormatting sqref="C25">
    <cfRule type="duplicateValues" dxfId="7" priority="7"/>
  </conditionalFormatting>
  <conditionalFormatting sqref="C25">
    <cfRule type="duplicateValues" dxfId="6" priority="8"/>
  </conditionalFormatting>
  <conditionalFormatting sqref="C26">
    <cfRule type="duplicateValues" dxfId="5" priority="5"/>
  </conditionalFormatting>
  <conditionalFormatting sqref="C26">
    <cfRule type="duplicateValues" dxfId="4" priority="6"/>
  </conditionalFormatting>
  <conditionalFormatting sqref="C27">
    <cfRule type="duplicateValues" dxfId="3" priority="3"/>
  </conditionalFormatting>
  <conditionalFormatting sqref="C27">
    <cfRule type="duplicateValues" dxfId="2" priority="4"/>
  </conditionalFormatting>
  <conditionalFormatting sqref="C28">
    <cfRule type="duplicateValues" dxfId="1" priority="1"/>
  </conditionalFormatting>
  <conditionalFormatting sqref="C28">
    <cfRule type="duplicateValues" dxfId="0" priority="2"/>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7076EC6-DBAE-4395-B19A-103FEA406B04}">
  <ds:schemaRefs>
    <ds:schemaRef ds:uri="http://schemas.microsoft.com/sharepoint/v3/contenttype/forms"/>
  </ds:schemaRefs>
</ds:datastoreItem>
</file>

<file path=customXml/itemProps2.xml><?xml version="1.0" encoding="utf-8"?>
<ds:datastoreItem xmlns:ds="http://schemas.openxmlformats.org/officeDocument/2006/customXml" ds:itemID="{20AB0FE4-385C-4088-947D-4F69E0F18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FDD2C54-AE0A-492C-AC14-102B95F62EF4}">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Start Page</vt:lpstr>
      <vt:lpstr>CAS RN Search Form</vt:lpstr>
      <vt:lpstr>Reference List </vt:lpstr>
      <vt:lpstr>Deletions</vt:lpstr>
      <vt:lpstr>'Reference List '!OLE_LINK1</vt:lpstr>
      <vt:lpstr>'Reference List '!OLE_LINK4</vt:lpstr>
      <vt:lpstr>'CAS RN Search Form'!Print_Area</vt:lpstr>
      <vt:lpstr>'Reference List '!Text10</vt:lpstr>
      <vt:lpstr>'Reference List '!Text2</vt:lpstr>
      <vt:lpstr>'Reference List '!Text3</vt:lpstr>
      <vt:lpstr>'Reference List '!Text6</vt:lpstr>
    </vt:vector>
  </TitlesOfParts>
  <Manager>James Lundström, Global Chairman</Manager>
  <Company>GADSL, Global Steering Committee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2011 GADSL REFERENCE LIST</dc:title>
  <dc:subject>Prohibited and Declarable substances in the Automotive industry</dc:subject>
  <dc:creator>James Lundström &amp; Nelson Lazear</dc:creator>
  <cp:lastModifiedBy>Michael Day</cp:lastModifiedBy>
  <cp:lastPrinted>2019-01-14T16:11:25Z</cp:lastPrinted>
  <dcterms:created xsi:type="dcterms:W3CDTF">2002-03-08T06:46:30Z</dcterms:created>
  <dcterms:modified xsi:type="dcterms:W3CDTF">2019-03-12T20:09:20Z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